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\Documents\Athletic\HCAAA\2016\Outdoor\Pents\"/>
    </mc:Choice>
  </mc:AlternateContent>
  <bookViews>
    <workbookView xWindow="0" yWindow="0" windowWidth="17820" windowHeight="8040" tabRatio="957" activeTab="2"/>
  </bookViews>
  <sheets>
    <sheet name="U13 Boys" sheetId="6" r:id="rId1"/>
    <sheet name="U15 Boys" sheetId="8" r:id="rId2"/>
    <sheet name="Veteran Men" sheetId="13" r:id="rId3"/>
    <sheet name="Age Correction" sheetId="17" state="hidden" r:id="rId4"/>
    <sheet name="800m" sheetId="18" state="hidden" r:id="rId5"/>
    <sheet name="Hurdles" sheetId="19" state="hidden" r:id="rId6"/>
  </sheets>
  <definedNames>
    <definedName name="_xlnm.Print_Area" localSheetId="0">'U13 Boys'!$B$3:$R$31</definedName>
    <definedName name="_xlnm.Print_Area" localSheetId="1">'U15 Boys'!$B$3:$R$31</definedName>
    <definedName name="_xlnm.Print_Area" localSheetId="2">'Veteran Men'!$B$3:$T$34</definedName>
  </definedNames>
  <calcPr calcId="171027" concurrentCalc="0"/>
</workbook>
</file>

<file path=xl/calcChain.xml><?xml version="1.0" encoding="utf-8"?>
<calcChain xmlns="http://schemas.openxmlformats.org/spreadsheetml/2006/main">
  <c r="D17" i="6" l="1"/>
  <c r="D11" i="6"/>
  <c r="G18" i="13"/>
  <c r="G16" i="13"/>
  <c r="G14" i="13"/>
  <c r="G12" i="13"/>
  <c r="G10" i="13"/>
  <c r="G13" i="13"/>
  <c r="G15" i="13"/>
  <c r="G17" i="13"/>
  <c r="G19" i="13"/>
  <c r="T14" i="13"/>
  <c r="Q14" i="13"/>
  <c r="N14" i="13"/>
  <c r="K14" i="13"/>
  <c r="H14" i="13"/>
  <c r="E14" i="13"/>
  <c r="T18" i="13"/>
  <c r="Q18" i="13"/>
  <c r="N18" i="13"/>
  <c r="K18" i="13"/>
  <c r="H18" i="13"/>
  <c r="T16" i="13"/>
  <c r="Q16" i="13"/>
  <c r="N16" i="13"/>
  <c r="K16" i="13"/>
  <c r="H16" i="13"/>
  <c r="T12" i="13"/>
  <c r="Q12" i="13"/>
  <c r="N12" i="13"/>
  <c r="K12" i="13"/>
  <c r="H12" i="13"/>
  <c r="T10" i="13"/>
  <c r="Q10" i="13"/>
  <c r="N10" i="13"/>
  <c r="K10" i="13"/>
  <c r="H10" i="13"/>
  <c r="E16" i="13"/>
  <c r="E12" i="13"/>
  <c r="E10" i="13"/>
  <c r="T13" i="13"/>
  <c r="T15" i="13"/>
  <c r="T17" i="13"/>
  <c r="T19" i="13"/>
  <c r="T20" i="13"/>
  <c r="Q19" i="13"/>
  <c r="Q20" i="13"/>
  <c r="Q17" i="13"/>
  <c r="Q15" i="13"/>
  <c r="Q13" i="13"/>
  <c r="N13" i="13"/>
  <c r="N15" i="13"/>
  <c r="N17" i="13"/>
  <c r="N19" i="13"/>
  <c r="N20" i="13"/>
  <c r="K13" i="13"/>
  <c r="K15" i="13"/>
  <c r="K17" i="13"/>
  <c r="K19" i="13"/>
  <c r="K20" i="13"/>
  <c r="H13" i="13"/>
  <c r="H15" i="13"/>
  <c r="H17" i="13"/>
  <c r="H19" i="13"/>
  <c r="H20" i="13"/>
  <c r="E13" i="13"/>
  <c r="E15" i="13"/>
  <c r="E17" i="13"/>
  <c r="E19" i="13"/>
  <c r="E20" i="13"/>
  <c r="Z4" i="13"/>
  <c r="Z6" i="13"/>
  <c r="Z5" i="13"/>
  <c r="E27" i="13"/>
  <c r="Z3" i="13"/>
  <c r="E28" i="13"/>
  <c r="Z8" i="13"/>
  <c r="Z7" i="13"/>
  <c r="E29" i="13"/>
  <c r="Z9" i="13"/>
  <c r="E30" i="13"/>
  <c r="Z10" i="13"/>
  <c r="E33" i="13"/>
  <c r="F20" i="13"/>
  <c r="J18" i="13"/>
  <c r="J16" i="13"/>
  <c r="J14" i="13"/>
  <c r="J12" i="13"/>
  <c r="J10" i="13"/>
  <c r="J13" i="13"/>
  <c r="J15" i="13"/>
  <c r="J17" i="13"/>
  <c r="J19" i="13"/>
  <c r="I20" i="13"/>
  <c r="M18" i="13"/>
  <c r="M16" i="13"/>
  <c r="M14" i="13"/>
  <c r="M12" i="13"/>
  <c r="M10" i="13"/>
  <c r="M13" i="13"/>
  <c r="M15" i="13"/>
  <c r="M17" i="13"/>
  <c r="M19" i="13"/>
  <c r="L20" i="13"/>
  <c r="P18" i="13"/>
  <c r="P19" i="13"/>
  <c r="O20" i="13"/>
  <c r="S18" i="13"/>
  <c r="S16" i="13"/>
  <c r="S14" i="13"/>
  <c r="S12" i="13"/>
  <c r="S10" i="13"/>
  <c r="S13" i="13"/>
  <c r="S15" i="13"/>
  <c r="S17" i="13"/>
  <c r="S19" i="13"/>
  <c r="R20" i="13"/>
  <c r="D10" i="13"/>
  <c r="D12" i="13"/>
  <c r="D13" i="13"/>
  <c r="D15" i="13"/>
  <c r="D16" i="13"/>
  <c r="D17" i="13"/>
  <c r="D19" i="13"/>
  <c r="C20" i="13"/>
  <c r="D17" i="8"/>
  <c r="D15" i="8"/>
  <c r="D13" i="8"/>
  <c r="D11" i="8"/>
  <c r="D9" i="8"/>
  <c r="D12" i="8"/>
  <c r="D14" i="8"/>
  <c r="D16" i="8"/>
  <c r="D18" i="8"/>
  <c r="C19" i="8"/>
  <c r="R17" i="8"/>
  <c r="P17" i="8"/>
  <c r="N17" i="8"/>
  <c r="L17" i="8"/>
  <c r="J17" i="8"/>
  <c r="H17" i="8"/>
  <c r="F17" i="8"/>
  <c r="R9" i="8"/>
  <c r="P9" i="8"/>
  <c r="N9" i="8"/>
  <c r="L9" i="8"/>
  <c r="J9" i="8"/>
  <c r="H9" i="8"/>
  <c r="F9" i="8"/>
  <c r="F11" i="6"/>
  <c r="R9" i="6"/>
  <c r="P9" i="6"/>
  <c r="N9" i="6"/>
  <c r="L9" i="6"/>
  <c r="J9" i="6"/>
  <c r="H9" i="6"/>
  <c r="F9" i="6"/>
  <c r="D9" i="6"/>
  <c r="R17" i="6"/>
  <c r="P17" i="6"/>
  <c r="N17" i="6"/>
  <c r="L17" i="6"/>
  <c r="J17" i="6"/>
  <c r="H17" i="6"/>
  <c r="F17" i="6"/>
  <c r="R18" i="6"/>
  <c r="P15" i="6"/>
  <c r="P13" i="6"/>
  <c r="P11" i="6"/>
  <c r="P12" i="6"/>
  <c r="P14" i="6"/>
  <c r="P16" i="6"/>
  <c r="P18" i="6"/>
  <c r="N15" i="6"/>
  <c r="N13" i="6"/>
  <c r="N11" i="6"/>
  <c r="N12" i="6"/>
  <c r="N14" i="6"/>
  <c r="N16" i="6"/>
  <c r="N18" i="6"/>
  <c r="L11" i="6"/>
  <c r="L12" i="6"/>
  <c r="L13" i="6"/>
  <c r="L14" i="6"/>
  <c r="L15" i="6"/>
  <c r="L16" i="6"/>
  <c r="L18" i="6"/>
  <c r="J11" i="6"/>
  <c r="J12" i="6"/>
  <c r="J13" i="6"/>
  <c r="J14" i="6"/>
  <c r="J15" i="6"/>
  <c r="J16" i="6"/>
  <c r="J18" i="6"/>
  <c r="H11" i="6"/>
  <c r="H12" i="6"/>
  <c r="H13" i="6"/>
  <c r="H14" i="6"/>
  <c r="H15" i="6"/>
  <c r="H16" i="6"/>
  <c r="H18" i="6"/>
  <c r="F12" i="6"/>
  <c r="F13" i="6"/>
  <c r="F14" i="6"/>
  <c r="F15" i="6"/>
  <c r="F16" i="6"/>
  <c r="F18" i="6"/>
  <c r="D12" i="6"/>
  <c r="D13" i="6"/>
  <c r="D14" i="6"/>
  <c r="D15" i="6"/>
  <c r="D16" i="6"/>
  <c r="D18" i="6"/>
  <c r="Z3" i="6"/>
  <c r="AA3" i="6"/>
  <c r="AD17" i="6"/>
  <c r="AE17" i="6"/>
  <c r="C19" i="6"/>
  <c r="AB3" i="6"/>
  <c r="Z10" i="6"/>
  <c r="AA10" i="6"/>
  <c r="AB10" i="6"/>
  <c r="Z6" i="6"/>
  <c r="AA6" i="6"/>
  <c r="AH17" i="6"/>
  <c r="AI17" i="6"/>
  <c r="G19" i="6"/>
  <c r="AB6" i="6"/>
  <c r="Z12" i="6"/>
  <c r="AA12" i="6"/>
  <c r="AB12" i="6"/>
  <c r="Z11" i="6"/>
  <c r="AA11" i="6"/>
  <c r="AB11" i="6"/>
  <c r="Z4" i="6"/>
  <c r="AA4" i="6"/>
  <c r="AF17" i="6"/>
  <c r="AG17" i="6"/>
  <c r="E19" i="6"/>
  <c r="AB4" i="6"/>
  <c r="Z7" i="6"/>
  <c r="AA7" i="6"/>
  <c r="AJ17" i="6"/>
  <c r="AK17" i="6"/>
  <c r="I19" i="6"/>
  <c r="AB7" i="6"/>
  <c r="R11" i="6"/>
  <c r="Z5" i="6"/>
  <c r="AA5" i="6"/>
  <c r="AL17" i="6"/>
  <c r="AM17" i="6"/>
  <c r="K19" i="6"/>
  <c r="AB5" i="6"/>
  <c r="R12" i="6"/>
  <c r="Z8" i="6"/>
  <c r="AA8" i="6"/>
  <c r="M19" i="6"/>
  <c r="AB8" i="6"/>
  <c r="R13" i="6"/>
  <c r="Z15" i="6"/>
  <c r="AA15" i="6"/>
  <c r="O19" i="6"/>
  <c r="AB15" i="6"/>
  <c r="R14" i="6"/>
  <c r="Z16" i="6"/>
  <c r="AA16" i="6"/>
  <c r="Q19" i="6"/>
  <c r="AB16" i="6"/>
  <c r="R15" i="6"/>
  <c r="Z14" i="6"/>
  <c r="AA14" i="6"/>
  <c r="AB14" i="6"/>
  <c r="R16" i="6"/>
  <c r="Z17" i="6"/>
  <c r="AA17" i="6"/>
  <c r="AB17" i="6"/>
  <c r="Z9" i="6"/>
  <c r="AA9" i="6"/>
  <c r="AB9" i="6"/>
  <c r="AN17" i="6"/>
  <c r="AO17" i="6"/>
  <c r="AP17" i="6"/>
  <c r="AQ17" i="6"/>
  <c r="AR17" i="6"/>
  <c r="AS17" i="6"/>
  <c r="Z13" i="6"/>
  <c r="AA13" i="6"/>
  <c r="AB13" i="6"/>
  <c r="Z18" i="6"/>
  <c r="AA18" i="6"/>
  <c r="AB18" i="6"/>
  <c r="D23" i="6"/>
  <c r="F23" i="6"/>
  <c r="H23" i="6"/>
  <c r="D24" i="6"/>
  <c r="F24" i="6"/>
  <c r="H24" i="6"/>
  <c r="D25" i="6"/>
  <c r="F25" i="6"/>
  <c r="H25" i="6"/>
  <c r="D26" i="6"/>
  <c r="F26" i="6"/>
  <c r="H26" i="6"/>
  <c r="D27" i="6"/>
  <c r="F27" i="6"/>
  <c r="H27" i="6"/>
  <c r="D28" i="6"/>
  <c r="F28" i="6"/>
  <c r="H28" i="6"/>
  <c r="Z7" i="8"/>
  <c r="AA7" i="8"/>
  <c r="N18" i="8"/>
  <c r="M19" i="8"/>
  <c r="AB7" i="8"/>
  <c r="Z8" i="8"/>
  <c r="AA8" i="8"/>
  <c r="L15" i="8"/>
  <c r="L13" i="8"/>
  <c r="L11" i="8"/>
  <c r="L12" i="8"/>
  <c r="L14" i="8"/>
  <c r="L16" i="8"/>
  <c r="L18" i="8"/>
  <c r="K19" i="8"/>
  <c r="AB8" i="8"/>
  <c r="Z3" i="8"/>
  <c r="AA3" i="8"/>
  <c r="J15" i="8"/>
  <c r="J13" i="8"/>
  <c r="J11" i="8"/>
  <c r="J12" i="8"/>
  <c r="J14" i="8"/>
  <c r="J16" i="8"/>
  <c r="J18" i="8"/>
  <c r="I19" i="8"/>
  <c r="AB3" i="8"/>
  <c r="Z4" i="8"/>
  <c r="AA4" i="8"/>
  <c r="AH17" i="8"/>
  <c r="AI17" i="8"/>
  <c r="H15" i="8"/>
  <c r="H13" i="8"/>
  <c r="H11" i="8"/>
  <c r="H12" i="8"/>
  <c r="H14" i="8"/>
  <c r="H16" i="8"/>
  <c r="H18" i="8"/>
  <c r="G19" i="8"/>
  <c r="AB4" i="8"/>
  <c r="Z6" i="8"/>
  <c r="AA6" i="8"/>
  <c r="AD17" i="8"/>
  <c r="AE17" i="8"/>
  <c r="AB6" i="8"/>
  <c r="Z5" i="8"/>
  <c r="AA5" i="8"/>
  <c r="AF17" i="8"/>
  <c r="AG17" i="8"/>
  <c r="F15" i="8"/>
  <c r="F13" i="8"/>
  <c r="F11" i="8"/>
  <c r="F12" i="8"/>
  <c r="F14" i="8"/>
  <c r="F16" i="8"/>
  <c r="F18" i="8"/>
  <c r="E19" i="8"/>
  <c r="AB5" i="8"/>
  <c r="Z9" i="8"/>
  <c r="AA9" i="8"/>
  <c r="AB9" i="8"/>
  <c r="N11" i="8"/>
  <c r="P11" i="8"/>
  <c r="R11" i="8"/>
  <c r="Z10" i="8"/>
  <c r="AA10" i="8"/>
  <c r="AB10" i="8"/>
  <c r="N12" i="8"/>
  <c r="P12" i="8"/>
  <c r="R12" i="8"/>
  <c r="Z11" i="8"/>
  <c r="AA11" i="8"/>
  <c r="AB11" i="8"/>
  <c r="N13" i="8"/>
  <c r="P13" i="8"/>
  <c r="R13" i="8"/>
  <c r="Z12" i="8"/>
  <c r="AA12" i="8"/>
  <c r="P18" i="8"/>
  <c r="O19" i="8"/>
  <c r="AB12" i="8"/>
  <c r="N14" i="8"/>
  <c r="P14" i="8"/>
  <c r="R14" i="8"/>
  <c r="Z13" i="8"/>
  <c r="AA13" i="8"/>
  <c r="R18" i="8"/>
  <c r="Q19" i="8"/>
  <c r="AB13" i="8"/>
  <c r="N15" i="8"/>
  <c r="P15" i="8"/>
  <c r="R15" i="8"/>
  <c r="Z14" i="8"/>
  <c r="AA14" i="8"/>
  <c r="AB14" i="8"/>
  <c r="N16" i="8"/>
  <c r="P16" i="8"/>
  <c r="R16" i="8"/>
  <c r="Z15" i="8"/>
  <c r="AA15" i="8"/>
  <c r="AB15" i="8"/>
  <c r="Z16" i="8"/>
  <c r="AA16" i="8"/>
  <c r="AB16" i="8"/>
  <c r="AJ17" i="8"/>
  <c r="AK17" i="8"/>
  <c r="AL17" i="8"/>
  <c r="AM17" i="8"/>
  <c r="AN17" i="8"/>
  <c r="AO17" i="8"/>
  <c r="AP17" i="8"/>
  <c r="AQ17" i="8"/>
  <c r="AR17" i="8"/>
  <c r="AS17" i="8"/>
  <c r="Z17" i="8"/>
  <c r="AA17" i="8"/>
  <c r="AB17" i="8"/>
  <c r="Z18" i="8"/>
  <c r="AA18" i="8"/>
  <c r="AB18" i="8"/>
  <c r="D23" i="8"/>
  <c r="F23" i="8"/>
  <c r="H23" i="8"/>
  <c r="D24" i="8"/>
  <c r="F24" i="8"/>
  <c r="H24" i="8"/>
  <c r="D25" i="8"/>
  <c r="F25" i="8"/>
  <c r="H25" i="8"/>
  <c r="D26" i="8"/>
  <c r="F26" i="8"/>
  <c r="H26" i="8"/>
  <c r="D27" i="8"/>
  <c r="F27" i="8"/>
  <c r="H27" i="8"/>
  <c r="D28" i="8"/>
  <c r="F28" i="8"/>
  <c r="H28" i="8"/>
  <c r="AA6" i="13"/>
  <c r="AB6" i="13"/>
  <c r="AA4" i="13"/>
  <c r="AB4" i="13"/>
  <c r="AA3" i="13"/>
  <c r="AB3" i="13"/>
  <c r="AA8" i="13"/>
  <c r="AB8" i="13"/>
  <c r="AA9" i="13"/>
  <c r="AB9" i="13"/>
  <c r="P10" i="13"/>
  <c r="AA5" i="13"/>
  <c r="AB5" i="13"/>
  <c r="AA10" i="13"/>
  <c r="AB10" i="13"/>
  <c r="P12" i="13"/>
  <c r="AA7" i="13"/>
  <c r="AB7" i="13"/>
  <c r="P13" i="13"/>
  <c r="Z11" i="13"/>
  <c r="AA11" i="13"/>
  <c r="AB11" i="13"/>
  <c r="P14" i="13"/>
  <c r="Z12" i="13"/>
  <c r="AA12" i="13"/>
  <c r="AB12" i="13"/>
  <c r="P15" i="13"/>
  <c r="Z13" i="13"/>
  <c r="AA13" i="13"/>
  <c r="AB13" i="13"/>
  <c r="P16" i="13"/>
  <c r="Z14" i="13"/>
  <c r="AA14" i="13"/>
  <c r="AB14" i="13"/>
  <c r="P17" i="13"/>
  <c r="Z15" i="13"/>
  <c r="AA15" i="13"/>
  <c r="AB15" i="13"/>
  <c r="Z16" i="13"/>
  <c r="AA16" i="13"/>
  <c r="AB16" i="13"/>
  <c r="Z17" i="13"/>
  <c r="AA17" i="13"/>
  <c r="AB17" i="13"/>
  <c r="Z18" i="13"/>
  <c r="AA18" i="13"/>
  <c r="AB18" i="13"/>
  <c r="E26" i="13"/>
  <c r="G26" i="13"/>
  <c r="I26" i="13"/>
  <c r="M26" i="13"/>
  <c r="O26" i="13"/>
  <c r="Q26" i="13"/>
  <c r="G27" i="13"/>
  <c r="I27" i="13"/>
  <c r="M27" i="13"/>
  <c r="O27" i="13"/>
  <c r="Q27" i="13"/>
  <c r="G28" i="13"/>
  <c r="I28" i="13"/>
  <c r="G29" i="13"/>
  <c r="I29" i="13"/>
  <c r="G30" i="13"/>
  <c r="I30" i="13"/>
  <c r="G33" i="13"/>
  <c r="I33" i="13"/>
</calcChain>
</file>

<file path=xl/sharedStrings.xml><?xml version="1.0" encoding="utf-8"?>
<sst xmlns="http://schemas.openxmlformats.org/spreadsheetml/2006/main" count="253" uniqueCount="78">
  <si>
    <t>COMPETITOR</t>
  </si>
  <si>
    <t>NUMBER</t>
  </si>
  <si>
    <t>CLUB</t>
  </si>
  <si>
    <t>Result</t>
  </si>
  <si>
    <t>Points</t>
  </si>
  <si>
    <t>Total Points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</si>
  <si>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</si>
  <si>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</si>
  <si>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</si>
  <si>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</si>
  <si>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</si>
  <si>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</si>
  <si>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</si>
  <si>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</si>
  <si>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</si>
  <si>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Competitor</t>
  </si>
  <si>
    <t>Club</t>
  </si>
  <si>
    <t>Long Jump</t>
  </si>
  <si>
    <t>Javelin</t>
  </si>
  <si>
    <t>200 Metres</t>
  </si>
  <si>
    <t>Discus</t>
  </si>
  <si>
    <t>RESULT</t>
  </si>
  <si>
    <t>-</t>
  </si>
  <si>
    <t>Name</t>
  </si>
  <si>
    <t>Score</t>
  </si>
  <si>
    <t>1500 Metres</t>
  </si>
  <si>
    <t>9th</t>
  </si>
  <si>
    <t>10th</t>
  </si>
  <si>
    <t>11th</t>
  </si>
  <si>
    <t>12th</t>
  </si>
  <si>
    <t>13th</t>
  </si>
  <si>
    <t>14th</t>
  </si>
  <si>
    <t>15th</t>
  </si>
  <si>
    <t>16th</t>
  </si>
  <si>
    <t>1</t>
  </si>
  <si>
    <t>Enter Comp.
details here</t>
  </si>
  <si>
    <t>Press Ctrl+d 
to get result
here</t>
  </si>
  <si>
    <t>High Jump</t>
  </si>
  <si>
    <t>Shot</t>
  </si>
  <si>
    <t>800 Metres</t>
  </si>
  <si>
    <t>THIS IS THE CALCULATION FOR SECONDS - DO NOT DELETE</t>
  </si>
  <si>
    <t>80m Hurdles</t>
  </si>
  <si>
    <t>Enter results 
here
Uses
Decathlon
Tables
except
Hurdles
&amp; 800m
------
800 e.g
2:15.9
------</t>
  </si>
  <si>
    <t>Enter results 
here
Uses
Decathlon
Tables
---------
1500 e.g
4:20.7
---------</t>
  </si>
  <si>
    <t>Press Ctrl+c
to clear entries</t>
  </si>
  <si>
    <t>75m Hurdles</t>
  </si>
  <si>
    <t>AGE CAT</t>
  </si>
  <si>
    <t>200m</t>
  </si>
  <si>
    <t>1500m</t>
  </si>
  <si>
    <t>V35</t>
  </si>
  <si>
    <t>V40</t>
  </si>
  <si>
    <t>V45</t>
  </si>
  <si>
    <t>V50</t>
  </si>
  <si>
    <t>V55</t>
  </si>
  <si>
    <t>V60</t>
  </si>
  <si>
    <t>Time</t>
  </si>
  <si>
    <t>Manual timings only</t>
  </si>
  <si>
    <t>see pdf file of age grading</t>
  </si>
  <si>
    <t>Press Ctrl+e
to clear entries</t>
  </si>
  <si>
    <t>AG Pts are Age Graded using WMA 2010 factors</t>
  </si>
  <si>
    <t>AG Pts</t>
  </si>
  <si>
    <t>EA Reg. No.</t>
  </si>
  <si>
    <t>Thomas Ashton</t>
  </si>
  <si>
    <t>Ollie Wilkinson</t>
  </si>
  <si>
    <t>Edward Hopper</t>
  </si>
  <si>
    <t>Stuart Stafford</t>
  </si>
  <si>
    <t>Haydn Williams</t>
  </si>
  <si>
    <t>Ralph Williams</t>
  </si>
  <si>
    <t>Cameron Crowe</t>
  </si>
  <si>
    <t>Steve Mayfield</t>
  </si>
  <si>
    <t>Stevenage</t>
  </si>
  <si>
    <t>D &amp; T AC</t>
  </si>
  <si>
    <t>8:34.5</t>
  </si>
  <si>
    <t>5:15.4</t>
  </si>
  <si>
    <t>Hertfordshire County Pentathlon - 26 June 2016</t>
  </si>
  <si>
    <t>UNDER 13 BOYS</t>
  </si>
  <si>
    <t>UNDER 15 BOYS</t>
  </si>
  <si>
    <t>VETERAN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</si>
</sst>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0.0"/>
    <numFmt numFmtId="173" formatCode="mm:ss.00"/>
    <numFmt numFmtId="174" formatCode="0.0000"/>
  </numFmts>
  <fonts count="19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b/>
      <sz val="18"/>
      <name val="Garamond"/>
      <family val="1"/>
    </font>
    <font>
      <sz val="12"/>
      <name val="Arial"/>
    </font>
    <font>
      <b/>
      <sz val="14"/>
      <name val="Arial"/>
    </font>
    <font>
      <b/>
      <sz val="16"/>
      <name val="Garamond"/>
      <family val="1"/>
    </font>
    <font>
      <b/>
      <i/>
      <sz val="18"/>
      <name val="Garamond"/>
      <family val="1"/>
    </font>
    <font>
      <b/>
      <i/>
      <sz val="10"/>
      <name val="Arial"/>
    </font>
    <font>
      <sz val="12"/>
      <name val="CG Times"/>
      <family val="1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name val="CG Times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/>
    <xf numFmtId="49" fontId="0" fillId="0" borderId="0" xfId="0" applyNumberFormat="1"/>
    <xf numFmtId="1" fontId="0" fillId="2" borderId="11" xfId="0" applyNumberFormat="1" applyFill="1" applyBorder="1"/>
    <xf numFmtId="1" fontId="0" fillId="2" borderId="12" xfId="0" applyNumberFormat="1" applyFill="1" applyBorder="1"/>
    <xf numFmtId="0" fontId="0" fillId="2" borderId="13" xfId="0" applyNumberFormat="1" applyFill="1" applyBorder="1"/>
    <xf numFmtId="0" fontId="0" fillId="2" borderId="10" xfId="0" applyNumberFormat="1" applyFill="1" applyBorder="1"/>
    <xf numFmtId="0" fontId="0" fillId="2" borderId="14" xfId="0" applyNumberFormat="1" applyFill="1" applyBorder="1"/>
    <xf numFmtId="0" fontId="0" fillId="2" borderId="15" xfId="0" applyNumberFormat="1" applyFill="1" applyBorder="1"/>
    <xf numFmtId="0" fontId="0" fillId="3" borderId="0" xfId="0" applyFill="1"/>
    <xf numFmtId="1" fontId="0" fillId="4" borderId="10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5" xfId="0" applyFill="1" applyBorder="1"/>
    <xf numFmtId="0" fontId="0" fillId="2" borderId="10" xfId="0" applyFill="1" applyBorder="1"/>
    <xf numFmtId="49" fontId="11" fillId="3" borderId="12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172" fontId="0" fillId="4" borderId="10" xfId="0" applyNumberFormat="1" applyFill="1" applyBorder="1" applyAlignment="1">
      <alignment horizontal="center" vertical="center"/>
    </xf>
    <xf numFmtId="0" fontId="14" fillId="0" borderId="0" xfId="0" applyFont="1"/>
    <xf numFmtId="0" fontId="15" fillId="0" borderId="7" xfId="0" applyFont="1" applyBorder="1"/>
    <xf numFmtId="0" fontId="4" fillId="0" borderId="4" xfId="0" applyFont="1" applyBorder="1" applyAlignment="1">
      <alignment horizontal="center" shrinkToFit="1"/>
    </xf>
    <xf numFmtId="0" fontId="6" fillId="0" borderId="0" xfId="0" applyFont="1" applyBorder="1"/>
    <xf numFmtId="0" fontId="6" fillId="0" borderId="2" xfId="0" applyFont="1" applyBorder="1"/>
    <xf numFmtId="0" fontId="1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73" fontId="0" fillId="0" borderId="0" xfId="0" applyNumberFormat="1" applyAlignment="1">
      <alignment horizontal="left" vertical="center" wrapText="1"/>
    </xf>
    <xf numFmtId="173" fontId="0" fillId="0" borderId="0" xfId="0" applyNumberFormat="1"/>
    <xf numFmtId="172" fontId="0" fillId="0" borderId="0" xfId="0" applyNumberFormat="1" applyAlignment="1">
      <alignment horizontal="left" vertical="center" wrapText="1"/>
    </xf>
    <xf numFmtId="172" fontId="0" fillId="0" borderId="0" xfId="0" applyNumberFormat="1" applyAlignment="1">
      <alignment horizontal="right" vertical="center" wrapText="1"/>
    </xf>
    <xf numFmtId="172" fontId="0" fillId="0" borderId="0" xfId="0" applyNumberFormat="1"/>
    <xf numFmtId="1" fontId="3" fillId="0" borderId="2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2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1" fontId="3" fillId="0" borderId="26" xfId="0" applyNumberFormat="1" applyFont="1" applyBorder="1" applyAlignment="1">
      <alignment horizontal="center" vertical="center"/>
    </xf>
    <xf numFmtId="174" fontId="0" fillId="0" borderId="0" xfId="0" applyNumberFormat="1"/>
    <xf numFmtId="0" fontId="1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23" xfId="0" applyFont="1" applyBorder="1" applyAlignment="1" applyProtection="1">
      <alignment vertical="center" shrinkToFit="1"/>
      <protection locked="0"/>
    </xf>
    <xf numFmtId="0" fontId="1" fillId="0" borderId="27" xfId="0" applyFont="1" applyBorder="1" applyAlignment="1" applyProtection="1">
      <alignment vertical="center" shrinkToFit="1"/>
      <protection locked="0"/>
    </xf>
    <xf numFmtId="0" fontId="1" fillId="0" borderId="28" xfId="0" applyFont="1" applyBorder="1" applyAlignment="1" applyProtection="1">
      <alignment vertical="center" shrinkToFit="1"/>
      <protection locked="0"/>
    </xf>
    <xf numFmtId="49" fontId="0" fillId="0" borderId="41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6" fillId="0" borderId="2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" fillId="0" borderId="38" xfId="0" applyFont="1" applyBorder="1" applyAlignment="1" applyProtection="1">
      <alignment horizontal="center" vertical="center" shrinkToFit="1"/>
      <protection locked="0"/>
    </xf>
    <xf numFmtId="0" fontId="1" fillId="0" borderId="39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1" fontId="17" fillId="0" borderId="23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horizontal="center" vertical="center"/>
    </xf>
    <xf numFmtId="172" fontId="0" fillId="0" borderId="30" xfId="0" applyNumberFormat="1" applyBorder="1" applyAlignment="1" applyProtection="1">
      <alignment horizontal="center" vertical="center"/>
      <protection locked="0"/>
    </xf>
    <xf numFmtId="172" fontId="0" fillId="0" borderId="9" xfId="0" applyNumberFormat="1" applyBorder="1" applyAlignment="1" applyProtection="1">
      <alignment horizontal="center" vertical="center"/>
      <protection locked="0"/>
    </xf>
    <xf numFmtId="2" fontId="0" fillId="0" borderId="30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6" fillId="0" borderId="23" xfId="0" applyNumberFormat="1" applyFont="1" applyBorder="1" applyAlignment="1">
      <alignment horizontal="center" vertical="center" shrinkToFit="1"/>
    </xf>
    <xf numFmtId="0" fontId="16" fillId="0" borderId="28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0" fillId="0" borderId="40" xfId="0" applyNumberFormat="1" applyBorder="1" applyAlignment="1" applyProtection="1">
      <alignment horizontal="center" vertical="center"/>
      <protection locked="0"/>
    </xf>
    <xf numFmtId="2" fontId="0" fillId="0" borderId="23" xfId="0" applyNumberFormat="1" applyBorder="1" applyAlignment="1" applyProtection="1">
      <alignment horizontal="center" vertical="center"/>
      <protection locked="0"/>
    </xf>
    <xf numFmtId="2" fontId="0" fillId="0" borderId="41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172" fontId="0" fillId="0" borderId="40" xfId="0" applyNumberFormat="1" applyBorder="1" applyAlignment="1" applyProtection="1">
      <alignment horizontal="center" vertical="center"/>
      <protection locked="0"/>
    </xf>
    <xf numFmtId="172" fontId="0" fillId="0" borderId="23" xfId="0" applyNumberForma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5" borderId="34" xfId="0" applyFont="1" applyFill="1" applyBorder="1" applyAlignment="1">
      <alignment horizontal="left" vertical="center"/>
    </xf>
    <xf numFmtId="0" fontId="0" fillId="0" borderId="32" xfId="0" applyBorder="1" applyAlignment="1"/>
    <xf numFmtId="0" fontId="0" fillId="0" borderId="35" xfId="0" applyBorder="1" applyAlignment="1"/>
    <xf numFmtId="0" fontId="3" fillId="0" borderId="5" xfId="0" applyFon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47" fontId="0" fillId="0" borderId="41" xfId="0" applyNumberFormat="1" applyBorder="1" applyAlignment="1" applyProtection="1">
      <alignment horizontal="center" vertical="center"/>
      <protection locked="0"/>
    </xf>
    <xf numFmtId="47" fontId="0" fillId="0" borderId="40" xfId="0" applyNumberFormat="1" applyBorder="1" applyAlignment="1" applyProtection="1">
      <alignment horizontal="center" vertical="center"/>
      <protection locked="0"/>
    </xf>
    <xf numFmtId="47" fontId="0" fillId="0" borderId="30" xfId="0" applyNumberFormat="1" applyBorder="1" applyAlignment="1" applyProtection="1">
      <alignment horizontal="center" vertical="center"/>
      <protection locked="0"/>
    </xf>
    <xf numFmtId="47" fontId="0" fillId="0" borderId="9" xfId="0" applyNumberFormat="1" applyBorder="1" applyAlignment="1" applyProtection="1">
      <alignment horizontal="center" vertical="center"/>
      <protection locked="0"/>
    </xf>
    <xf numFmtId="172" fontId="0" fillId="0" borderId="41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" fillId="0" borderId="48" xfId="0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9" fillId="5" borderId="34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0" fontId="1" fillId="0" borderId="46" xfId="0" applyFont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S32"/>
  <sheetViews>
    <sheetView showGridLines="0" zoomScale="125" zoomScaleNormal="125" workbookViewId="0">
      <selection activeCell="L3" sqref="L3:R3"/>
    </sheetView>
  </sheetViews>
  <sheetFormatPr defaultColWidth="8.85546875" defaultRowHeight="12.75"/>
  <cols>
    <col min="1" max="1" width="10.140625" customWidth="1"/>
    <col min="2" max="2" width="17.7109375" customWidth="1"/>
    <col min="3" max="18" width="7.28515625" customWidth="1"/>
    <col min="25" max="25" width="8.85546875" customWidth="1"/>
    <col min="26" max="26" width="18.42578125" customWidth="1"/>
    <col min="27" max="27" width="15" customWidth="1"/>
  </cols>
  <sheetData>
    <row r="1" spans="1:32" ht="13.5" thickBot="1"/>
    <row r="2" spans="1:32" ht="15.75" customHeight="1" thickBot="1">
      <c r="B2" s="108"/>
      <c r="C2" s="108"/>
      <c r="D2" s="108"/>
      <c r="E2" s="108"/>
      <c r="F2" s="108"/>
      <c r="G2" s="108"/>
      <c r="H2" s="108"/>
      <c r="I2" s="109"/>
      <c r="Y2" s="24"/>
      <c r="Z2" s="35" t="s">
        <v>23</v>
      </c>
      <c r="AA2" s="36" t="s">
        <v>16</v>
      </c>
      <c r="AB2" s="37" t="s">
        <v>24</v>
      </c>
    </row>
    <row r="3" spans="1:32" ht="24.75" thickTop="1" thickBot="1">
      <c r="A3" s="42">
        <v>1</v>
      </c>
      <c r="B3" s="148" t="s">
        <v>74</v>
      </c>
      <c r="C3" s="149"/>
      <c r="D3" s="149"/>
      <c r="E3" s="149"/>
      <c r="F3" s="149"/>
      <c r="G3" s="149"/>
      <c r="H3" s="149"/>
      <c r="I3" s="149"/>
      <c r="J3" s="149"/>
      <c r="K3" s="150"/>
      <c r="L3" s="145" t="s">
        <v>75</v>
      </c>
      <c r="M3" s="146"/>
      <c r="N3" s="146"/>
      <c r="O3" s="146"/>
      <c r="P3" s="146"/>
      <c r="Q3" s="146"/>
      <c r="R3" s="147"/>
      <c r="Y3" s="40" t="s">
        <v>34</v>
      </c>
      <c r="Z3" s="22" t="str">
        <f>IF($C$4="","",$C$4)</f>
        <v>Thomas Ashton</v>
      </c>
      <c r="AA3" s="20" t="str">
        <f>IF($C$7="","",$C$7)</f>
        <v>D &amp; T AC</v>
      </c>
      <c r="AB3" s="18">
        <f>IF($C$19="",0,$C$19)</f>
        <v>1042</v>
      </c>
      <c r="AC3" s="16"/>
    </row>
    <row r="4" spans="1:32" ht="18.75">
      <c r="A4" s="92" t="s">
        <v>35</v>
      </c>
      <c r="B4" s="47" t="s">
        <v>0</v>
      </c>
      <c r="C4" s="110" t="s">
        <v>62</v>
      </c>
      <c r="D4" s="111"/>
      <c r="E4" s="110" t="s">
        <v>63</v>
      </c>
      <c r="F4" s="111"/>
      <c r="G4" s="110"/>
      <c r="H4" s="111"/>
      <c r="I4" s="110"/>
      <c r="J4" s="111"/>
      <c r="K4" s="110"/>
      <c r="L4" s="111"/>
      <c r="M4" s="110"/>
      <c r="N4" s="111"/>
      <c r="O4" s="110"/>
      <c r="P4" s="111"/>
      <c r="Q4" s="110"/>
      <c r="R4" s="122"/>
      <c r="Y4" s="41">
        <v>2</v>
      </c>
      <c r="Z4" s="23" t="str">
        <f>IF($E$4="","",$E$4)</f>
        <v>Ollie Wilkinson</v>
      </c>
      <c r="AA4" s="21" t="str">
        <f>IF($E$7="","",$E$7)</f>
        <v>D &amp; T AC</v>
      </c>
      <c r="AB4" s="19">
        <f>IF($E$19="",0,$E$19)</f>
        <v>987</v>
      </c>
      <c r="AC4" s="16"/>
    </row>
    <row r="5" spans="1:32" ht="18.75">
      <c r="A5" s="92"/>
      <c r="B5" s="57" t="s">
        <v>61</v>
      </c>
      <c r="C5" s="114">
        <v>3498320</v>
      </c>
      <c r="D5" s="115"/>
      <c r="E5" s="114">
        <v>3519872</v>
      </c>
      <c r="F5" s="115"/>
      <c r="G5" s="114"/>
      <c r="H5" s="115"/>
      <c r="I5" s="114"/>
      <c r="J5" s="115"/>
      <c r="K5" s="114"/>
      <c r="L5" s="115"/>
      <c r="M5" s="114"/>
      <c r="N5" s="115"/>
      <c r="O5" s="114"/>
      <c r="P5" s="115"/>
      <c r="Q5" s="114"/>
      <c r="R5" s="124"/>
      <c r="Y5" s="41">
        <v>3</v>
      </c>
      <c r="Z5" s="23" t="str">
        <f>IF($K$4="","",$K$4)</f>
        <v/>
      </c>
      <c r="AA5" s="21" t="str">
        <f>IF($K$7="","",$K$7)</f>
        <v/>
      </c>
      <c r="AB5" s="19">
        <f>IF($K$19="",0,$K$19)</f>
        <v>0</v>
      </c>
      <c r="AC5" s="16"/>
    </row>
    <row r="6" spans="1:32" ht="21">
      <c r="A6" s="92"/>
      <c r="B6" s="51" t="s">
        <v>1</v>
      </c>
      <c r="C6" s="112">
        <v>11</v>
      </c>
      <c r="D6" s="113"/>
      <c r="E6" s="112">
        <v>12</v>
      </c>
      <c r="F6" s="113"/>
      <c r="G6" s="112"/>
      <c r="H6" s="113"/>
      <c r="I6" s="112"/>
      <c r="J6" s="113"/>
      <c r="K6" s="112"/>
      <c r="L6" s="113"/>
      <c r="M6" s="112"/>
      <c r="N6" s="113"/>
      <c r="O6" s="112"/>
      <c r="P6" s="113"/>
      <c r="Q6" s="112"/>
      <c r="R6" s="123"/>
      <c r="Y6" s="41">
        <v>4</v>
      </c>
      <c r="Z6" s="23" t="str">
        <f>IF($G$4="","",$G$4)</f>
        <v/>
      </c>
      <c r="AA6" s="21" t="str">
        <f>IF($G$7="","",$G$7)</f>
        <v/>
      </c>
      <c r="AB6" s="19">
        <f>IF($G$19="",0,$G$19)</f>
        <v>0</v>
      </c>
      <c r="AC6" s="16"/>
    </row>
    <row r="7" spans="1:32" ht="19.5" thickBot="1">
      <c r="A7" s="95"/>
      <c r="B7" s="6" t="s">
        <v>2</v>
      </c>
      <c r="C7" s="114" t="s">
        <v>71</v>
      </c>
      <c r="D7" s="115"/>
      <c r="E7" s="114" t="s">
        <v>71</v>
      </c>
      <c r="F7" s="115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4"/>
      <c r="R7" s="124"/>
      <c r="Y7" s="41">
        <v>5</v>
      </c>
      <c r="Z7" s="23" t="str">
        <f>IF($I$4="","",$I$4)</f>
        <v/>
      </c>
      <c r="AA7" s="21" t="str">
        <f>IF($I$7="","",$I$7)</f>
        <v/>
      </c>
      <c r="AB7" s="19">
        <f>IF($I$19="",0,$I$19)</f>
        <v>0</v>
      </c>
      <c r="AC7" s="16"/>
    </row>
    <row r="8" spans="1:32" ht="21" thickTop="1">
      <c r="A8" s="42">
        <v>2</v>
      </c>
      <c r="B8" s="7"/>
      <c r="C8" s="52" t="s">
        <v>3</v>
      </c>
      <c r="D8" s="53" t="s">
        <v>4</v>
      </c>
      <c r="E8" s="53" t="s">
        <v>3</v>
      </c>
      <c r="F8" s="53" t="s">
        <v>4</v>
      </c>
      <c r="G8" s="53" t="s">
        <v>3</v>
      </c>
      <c r="H8" s="53" t="s">
        <v>4</v>
      </c>
      <c r="I8" s="53" t="s">
        <v>3</v>
      </c>
      <c r="J8" s="53" t="s">
        <v>4</v>
      </c>
      <c r="K8" s="53" t="s">
        <v>3</v>
      </c>
      <c r="L8" s="53" t="s">
        <v>4</v>
      </c>
      <c r="M8" s="53" t="s">
        <v>3</v>
      </c>
      <c r="N8" s="53" t="s">
        <v>4</v>
      </c>
      <c r="O8" s="53" t="s">
        <v>3</v>
      </c>
      <c r="P8" s="53" t="s">
        <v>4</v>
      </c>
      <c r="Q8" s="53"/>
      <c r="R8" s="54" t="s">
        <v>4</v>
      </c>
      <c r="Y8" s="41">
        <v>6</v>
      </c>
      <c r="Z8" s="23" t="str">
        <f>IF($M$4="","",$M$4)</f>
        <v/>
      </c>
      <c r="AA8" s="21" t="str">
        <f>IF($M$7="","",$M$7)</f>
        <v/>
      </c>
      <c r="AB8" s="19">
        <f>IF($M$19="",0,$M$19)</f>
        <v>0</v>
      </c>
      <c r="AC8" s="16"/>
    </row>
    <row r="9" spans="1:32" ht="15.75">
      <c r="A9" s="92" t="s">
        <v>42</v>
      </c>
      <c r="B9" s="151" t="s">
        <v>45</v>
      </c>
      <c r="C9" s="143">
        <v>16</v>
      </c>
      <c r="D9" s="25">
        <f>IF(C4="","",IF(C9="",0,VLOOKUP(C9+1,Hurdles!$A$2:$B$142,2)))</f>
        <v>246</v>
      </c>
      <c r="E9" s="126">
        <v>15.8</v>
      </c>
      <c r="F9" s="25">
        <f>IF(E4="","",IF(E9="",0,VLOOKUP(E9+1,Hurdles!$A$2:$B$142,2)))</f>
        <v>260</v>
      </c>
      <c r="G9" s="126"/>
      <c r="H9" s="25" t="str">
        <f>IF(G4="","",IF(G9="",0,VLOOKUP(G9+1,Hurdles!$A$2:$B$142,2)))</f>
        <v/>
      </c>
      <c r="I9" s="126"/>
      <c r="J9" s="25" t="str">
        <f>IF(I4="","",IF(I9="",0,VLOOKUP(I9+1,Hurdles!$A$2:$B$142,2)))</f>
        <v/>
      </c>
      <c r="K9" s="126"/>
      <c r="L9" s="25" t="str">
        <f>IF(K4="","",IF(K9="",0,VLOOKUP(K9+1,Hurdles!$A$2:$B$142,2)))</f>
        <v/>
      </c>
      <c r="M9" s="126"/>
      <c r="N9" s="25" t="str">
        <f>IF(M4="","",IF(M9="",0,VLOOKUP(M9+1,Hurdles!$A$2:$B$142,2)))</f>
        <v/>
      </c>
      <c r="O9" s="126"/>
      <c r="P9" s="25" t="str">
        <f>IF(O4="","",IF(O9="",0,VLOOKUP(O9+1,Hurdles!$A$2:$B$142,2)))</f>
        <v/>
      </c>
      <c r="Q9" s="126"/>
      <c r="R9" s="25" t="str">
        <f>IF(Q4="","",IF(Q9="",0,VLOOKUP(Q9+1,Hurdles!$A$2:$B$142,2)))</f>
        <v/>
      </c>
      <c r="Y9" s="41">
        <v>7</v>
      </c>
      <c r="Z9" s="38" t="e">
        <f>IF(#REF!="","",#REF!)</f>
        <v>#REF!</v>
      </c>
      <c r="AA9" s="39" t="e">
        <f>IF(#REF!="","",#REF!)</f>
        <v>#REF!</v>
      </c>
      <c r="AB9" s="19" t="e">
        <f>IF(#REF!="",0,#REF!)</f>
        <v>#REF!</v>
      </c>
      <c r="AC9" s="16"/>
    </row>
    <row r="10" spans="1:32" ht="15.75">
      <c r="A10" s="96"/>
      <c r="B10" s="151"/>
      <c r="C10" s="144"/>
      <c r="D10" s="13" t="s">
        <v>22</v>
      </c>
      <c r="E10" s="127"/>
      <c r="F10" s="14" t="s">
        <v>22</v>
      </c>
      <c r="G10" s="127"/>
      <c r="H10" s="14" t="s">
        <v>22</v>
      </c>
      <c r="I10" s="127"/>
      <c r="J10" s="14" t="s">
        <v>22</v>
      </c>
      <c r="K10" s="127"/>
      <c r="L10" s="14" t="s">
        <v>22</v>
      </c>
      <c r="M10" s="127"/>
      <c r="N10" s="14" t="s">
        <v>22</v>
      </c>
      <c r="O10" s="127"/>
      <c r="P10" s="14" t="s">
        <v>22</v>
      </c>
      <c r="Q10" s="127"/>
      <c r="R10" s="26" t="s">
        <v>22</v>
      </c>
      <c r="Y10" s="41">
        <v>8</v>
      </c>
      <c r="Z10" s="38" t="e">
        <f>IF(#REF!="","",#REF!)</f>
        <v>#REF!</v>
      </c>
      <c r="AA10" s="39" t="e">
        <f>IF(#REF!="","",#REF!)</f>
        <v>#REF!</v>
      </c>
      <c r="AB10" s="19" t="e">
        <f>IF(#REF!="",0,#REF!)</f>
        <v>#REF!</v>
      </c>
      <c r="AC10" s="16"/>
    </row>
    <row r="11" spans="1:32" ht="15.75">
      <c r="A11" s="96"/>
      <c r="B11" s="151" t="s">
        <v>37</v>
      </c>
      <c r="C11" s="137">
        <v>1.28</v>
      </c>
      <c r="D11" s="25">
        <f>IF(C4="","",IF(C11="",0,INT(0.8465*((C11*100)-75)^1.42)))</f>
        <v>237</v>
      </c>
      <c r="E11" s="128">
        <v>1.28</v>
      </c>
      <c r="F11" s="25">
        <f>IF(E4="","",IF(E11="",0,INT(0.8465*((E11*100)-75)^1.42)))</f>
        <v>237</v>
      </c>
      <c r="G11" s="128"/>
      <c r="H11" s="25" t="str">
        <f>IF(G4="","",IF(G11="",0,INT(0.8465*((G11*100)-75)^1.42)))</f>
        <v/>
      </c>
      <c r="I11" s="128"/>
      <c r="J11" s="25" t="str">
        <f>IF(I4="","",IF(I11="",0,INT(0.8465*((I11*100)-75)^1.42)))</f>
        <v/>
      </c>
      <c r="K11" s="128"/>
      <c r="L11" s="25" t="str">
        <f>IF(K4="","",IF(K11="",0,INT(0.8465*((K11*100)-75)^1.42)))</f>
        <v/>
      </c>
      <c r="M11" s="128"/>
      <c r="N11" s="25" t="str">
        <f>IF(M4="","",IF(M11="",0,INT(0.8465*((M11*100)-75)^1.42)))</f>
        <v/>
      </c>
      <c r="O11" s="128"/>
      <c r="P11" s="25" t="str">
        <f>IF(O4="","",IF(O11="",0,INT(0.8465*((O11*100)-75)^1.42)))</f>
        <v/>
      </c>
      <c r="Q11" s="128"/>
      <c r="R11" s="27" t="str">
        <f>IF(Q4="","",IF(Q11="",0,INT(0.8465*((Q11*100)-75)^1.42)))</f>
        <v/>
      </c>
      <c r="Y11" s="41">
        <v>9</v>
      </c>
      <c r="Z11" s="38" t="e">
        <f>IF(#REF!="","",#REF!)</f>
        <v>#REF!</v>
      </c>
      <c r="AA11" s="39" t="e">
        <f>IF(#REF!="","",#REF!)</f>
        <v>#REF!</v>
      </c>
      <c r="AB11" s="19" t="e">
        <f>IF(#REF!="",0,#REF!)</f>
        <v>#REF!</v>
      </c>
      <c r="AC11" s="16"/>
    </row>
    <row r="12" spans="1:32" ht="15.75">
      <c r="A12" s="96"/>
      <c r="B12" s="151"/>
      <c r="C12" s="135"/>
      <c r="D12" s="15">
        <f>IF(D11="","",D9+D11)</f>
        <v>483</v>
      </c>
      <c r="E12" s="129"/>
      <c r="F12" s="15">
        <f>IF(F11="","",F9+F11)</f>
        <v>497</v>
      </c>
      <c r="G12" s="129"/>
      <c r="H12" s="15" t="str">
        <f>IF(H11="","",H9+H11)</f>
        <v/>
      </c>
      <c r="I12" s="129"/>
      <c r="J12" s="15" t="str">
        <f>IF(J11="","",J9+J11)</f>
        <v/>
      </c>
      <c r="K12" s="129"/>
      <c r="L12" s="15" t="str">
        <f>IF(L11="","",L9+L11)</f>
        <v/>
      </c>
      <c r="M12" s="129"/>
      <c r="N12" s="15" t="str">
        <f>IF(N11="","",N9+N11)</f>
        <v/>
      </c>
      <c r="O12" s="129"/>
      <c r="P12" s="15" t="str">
        <f>IF(P11="","",P9+P11)</f>
        <v/>
      </c>
      <c r="Q12" s="129"/>
      <c r="R12" s="28" t="str">
        <f>IF(R11="","",R9+R11)</f>
        <v/>
      </c>
      <c r="Y12" s="41">
        <v>10</v>
      </c>
      <c r="Z12" s="38" t="e">
        <f>IF(#REF!="","",#REF!)</f>
        <v>#REF!</v>
      </c>
      <c r="AA12" s="39" t="e">
        <f>IF(#REF!="","",#REF!)</f>
        <v>#REF!</v>
      </c>
      <c r="AB12" s="19" t="e">
        <f>IF(#REF!="",0,#REF!)</f>
        <v>#REF!</v>
      </c>
    </row>
    <row r="13" spans="1:32" ht="15.75" customHeight="1">
      <c r="A13" s="96"/>
      <c r="B13" s="151" t="s">
        <v>17</v>
      </c>
      <c r="C13" s="135">
        <v>3.52</v>
      </c>
      <c r="D13" s="25">
        <f>IF(C4="","",IF(C13="",0,INT(0.14354*((C13*100)-220)^1.4)))</f>
        <v>133</v>
      </c>
      <c r="E13" s="128">
        <v>4.01</v>
      </c>
      <c r="F13" s="25">
        <f>IF(E4="","",IF(E13="",0,INT(0.14354*((E13*100)-220)^1.4)))</f>
        <v>207</v>
      </c>
      <c r="G13" s="128"/>
      <c r="H13" s="25" t="str">
        <f>IF(G4="","",IF(G13="",0,INT(0.14354*((G13*100)-220)^1.4)))</f>
        <v/>
      </c>
      <c r="I13" s="128"/>
      <c r="J13" s="25" t="str">
        <f>IF(I4="","",IF(I13="",0,INT(0.14354*((I13*100)-220)^1.4)))</f>
        <v/>
      </c>
      <c r="K13" s="128"/>
      <c r="L13" s="25" t="str">
        <f>IF(K4="","",IF(K13="",0,INT(0.14354*((K13*100)-220)^1.4)))</f>
        <v/>
      </c>
      <c r="M13" s="128"/>
      <c r="N13" s="25" t="str">
        <f>IF(M4="","",IF(M13="",0,INT(0.14354*((M13*100)-220)^1.4)))</f>
        <v/>
      </c>
      <c r="O13" s="128"/>
      <c r="P13" s="25" t="str">
        <f>IF(O4="","",IF(O13="",0,INT(0.14354*((O13*100)-220)^1.4)))</f>
        <v/>
      </c>
      <c r="Q13" s="128"/>
      <c r="R13" s="27" t="str">
        <f>IF(Q4="","",IF(Q13="",0,INT(0.14354*((Q13*100)-220)^1.4)))</f>
        <v/>
      </c>
      <c r="Y13" s="41">
        <v>11</v>
      </c>
      <c r="Z13" s="38" t="e">
        <f>IF(#REF!="","",#REF!)</f>
        <v>#REF!</v>
      </c>
      <c r="AA13" s="39" t="e">
        <f>IF(#REF!="","",#REF!)</f>
        <v>#REF!</v>
      </c>
      <c r="AB13" s="19" t="e">
        <f>IF(#REF!="",0,#REF!)</f>
        <v>#REF!</v>
      </c>
    </row>
    <row r="14" spans="1:32" ht="15.75" customHeight="1">
      <c r="A14" s="96"/>
      <c r="B14" s="151"/>
      <c r="C14" s="136"/>
      <c r="D14" s="15">
        <f>IF(D13="","",D12+D13)</f>
        <v>616</v>
      </c>
      <c r="E14" s="129"/>
      <c r="F14" s="15">
        <f>IF(F13="","",F12+F13)</f>
        <v>704</v>
      </c>
      <c r="G14" s="129"/>
      <c r="H14" s="15" t="str">
        <f>IF(H13="","",H12+H13)</f>
        <v/>
      </c>
      <c r="I14" s="129"/>
      <c r="J14" s="15" t="str">
        <f>IF(J13="","",J12+J13)</f>
        <v/>
      </c>
      <c r="K14" s="129"/>
      <c r="L14" s="15" t="str">
        <f>IF(L13="","",L12+L13)</f>
        <v/>
      </c>
      <c r="M14" s="129"/>
      <c r="N14" s="15" t="str">
        <f>IF(N13="","",N12+N13)</f>
        <v/>
      </c>
      <c r="O14" s="129"/>
      <c r="P14" s="15" t="str">
        <f>IF(P13="","",P12+P13)</f>
        <v/>
      </c>
      <c r="Q14" s="129"/>
      <c r="R14" s="28" t="str">
        <f>IF(R13="","",R12+R13)</f>
        <v/>
      </c>
      <c r="Y14" s="41">
        <v>12</v>
      </c>
      <c r="Z14" s="38" t="e">
        <f>IF(#REF!="","",#REF!)</f>
        <v>#REF!</v>
      </c>
      <c r="AA14" s="39" t="e">
        <f>IF(#REF!="","",#REF!)</f>
        <v>#REF!</v>
      </c>
      <c r="AB14" s="19" t="e">
        <f>IF(#REF!="",0,#REF!)</f>
        <v>#REF!</v>
      </c>
    </row>
    <row r="15" spans="1:32" ht="15.75">
      <c r="A15" s="96"/>
      <c r="B15" s="151" t="s">
        <v>38</v>
      </c>
      <c r="C15" s="137">
        <v>5.41</v>
      </c>
      <c r="D15" s="25">
        <f>IF(C4="","",IF(C15="",0,INT(51.39*(C15-1.5)^1.05)))</f>
        <v>215</v>
      </c>
      <c r="E15" s="128">
        <v>6.17</v>
      </c>
      <c r="F15" s="25">
        <f>IF(E4="","",IF(E15="",0,INT(51.39*(E15-1.5)^1.05)))</f>
        <v>259</v>
      </c>
      <c r="G15" s="128"/>
      <c r="H15" s="25" t="str">
        <f>IF(G4="","",IF(G15="",0,INT(51.39*(G15-1.5)^1.05)))</f>
        <v/>
      </c>
      <c r="I15" s="128"/>
      <c r="J15" s="25" t="str">
        <f>IF(I4="","",IF(I15="",0,INT(51.39*(I15-1.5)^1.05)))</f>
        <v/>
      </c>
      <c r="K15" s="128"/>
      <c r="L15" s="25" t="str">
        <f>IF(K4="","",IF(K15="",0,INT(51.39*(K15-1.5)^1.05)))</f>
        <v/>
      </c>
      <c r="M15" s="128"/>
      <c r="N15" s="25" t="str">
        <f>IF(M4="","",IF(M15="",0,INT(51.39*(M15-1.5)^1.05)))</f>
        <v/>
      </c>
      <c r="O15" s="128"/>
      <c r="P15" s="25" t="str">
        <f>IF(O4="","",IF(O15="",0,INT(51.39*(O15-1.5)^1.05)))</f>
        <v/>
      </c>
      <c r="Q15" s="128"/>
      <c r="R15" s="27" t="str">
        <f>IF(Q4="","",IF(Q15="",0,INT(51.39*(Q15-1.5)^1.05)))</f>
        <v/>
      </c>
      <c r="Y15" s="41">
        <v>13</v>
      </c>
      <c r="Z15" s="23" t="str">
        <f>IF($O$4="","",$O$4)</f>
        <v/>
      </c>
      <c r="AA15" s="21" t="str">
        <f>IF($O$7="","",$O$7)</f>
        <v/>
      </c>
      <c r="AB15" s="19">
        <f>IF($O$19="",0,$O$19)</f>
        <v>0</v>
      </c>
    </row>
    <row r="16" spans="1:32" ht="15.75">
      <c r="A16" s="96"/>
      <c r="B16" s="151"/>
      <c r="C16" s="135"/>
      <c r="D16" s="15">
        <f>IF(D15="","",D14+D15)</f>
        <v>831</v>
      </c>
      <c r="E16" s="129"/>
      <c r="F16" s="15">
        <f>IF(F15="","",F14+F15)</f>
        <v>963</v>
      </c>
      <c r="G16" s="129"/>
      <c r="H16" s="15" t="str">
        <f>IF(H15="","",H14+H15)</f>
        <v/>
      </c>
      <c r="I16" s="129"/>
      <c r="J16" s="15" t="str">
        <f>IF(J15="","",J14+J15)</f>
        <v/>
      </c>
      <c r="K16" s="129"/>
      <c r="L16" s="15" t="str">
        <f>IF(L15="","",L14+L15)</f>
        <v/>
      </c>
      <c r="M16" s="129"/>
      <c r="N16" s="15" t="str">
        <f>IF(N15="","",N14+N15)</f>
        <v/>
      </c>
      <c r="O16" s="129"/>
      <c r="P16" s="15" t="str">
        <f>IF(P15="","",P14+P15)</f>
        <v/>
      </c>
      <c r="Q16" s="129"/>
      <c r="R16" s="28" t="str">
        <f>IF(R15="","",R14+R15)</f>
        <v/>
      </c>
      <c r="Y16" s="41">
        <v>14</v>
      </c>
      <c r="Z16" s="23" t="str">
        <f>IF($Q$4="","",$Q$4)</f>
        <v/>
      </c>
      <c r="AA16" s="21" t="str">
        <f>IF($Q$7="","",$Q$7)</f>
        <v/>
      </c>
      <c r="AB16" s="19">
        <f>IF($Q$19="",0,$Q$19)</f>
        <v>0</v>
      </c>
      <c r="AF16" s="45" t="s">
        <v>40</v>
      </c>
    </row>
    <row r="17" spans="1:45" ht="15.75">
      <c r="A17" s="96"/>
      <c r="B17" s="151" t="s">
        <v>39</v>
      </c>
      <c r="C17" s="153">
        <v>1.8541666666666665E-3</v>
      </c>
      <c r="D17" s="25">
        <f>IF(C4="","",IF(C17="",0,MATCH(C17,'800m'!$A$2:$A$1262,-1)))</f>
        <v>211</v>
      </c>
      <c r="E17" s="155">
        <v>2.170138888888889E-3</v>
      </c>
      <c r="F17" s="25">
        <f>IF(E4="","",IF(E17="",0,MATCH(E17,'800m'!$A$2:$A$1262,-1)))</f>
        <v>24</v>
      </c>
      <c r="G17" s="153"/>
      <c r="H17" s="25" t="str">
        <f>IF(G4="","",IF(G17="",0,MATCH(G17,'800m'!$A$2:$A$1262,-1)))</f>
        <v/>
      </c>
      <c r="I17" s="153"/>
      <c r="J17" s="25" t="str">
        <f>IF(I4="","",IF(I17="",0,MATCH(I17,'800m'!$A$2:$A$1262,-1)))</f>
        <v/>
      </c>
      <c r="K17" s="153"/>
      <c r="L17" s="25" t="str">
        <f>IF(K4="","",IF(K17="",0,MATCH(K17,'800m'!$A$2:$A$1262,-1)))</f>
        <v/>
      </c>
      <c r="M17" s="153"/>
      <c r="N17" s="25" t="str">
        <f>IF(M4="","",IF(M17="",0,MATCH(M17,'800m'!$A$2:$A$1262,-1)))</f>
        <v/>
      </c>
      <c r="O17" s="153"/>
      <c r="P17" s="25" t="str">
        <f>IF(O4="","",IF(O17="",0,MATCH(O17,'800m'!$A$2:$A$1262,-1)))</f>
        <v/>
      </c>
      <c r="Q17" s="153"/>
      <c r="R17" s="25" t="str">
        <f>IF(Q4="","",IF(Q17="",0,MATCH(Q17,'800m'!$A$2:$A$1262,-1)))</f>
        <v/>
      </c>
      <c r="T17" s="17"/>
      <c r="Y17" s="41">
        <v>15</v>
      </c>
      <c r="Z17" s="38" t="e">
        <f>IF(#REF!="","",#REF!)</f>
        <v>#REF!</v>
      </c>
      <c r="AA17" s="39" t="e">
        <f>IF(#REF!="","",#REF!)</f>
        <v>#REF!</v>
      </c>
      <c r="AB17" s="19" t="e">
        <f>IF(#REF!="",0,#REF!)</f>
        <v>#REF!</v>
      </c>
      <c r="AD17" s="90">
        <f>C17</f>
        <v>1.8541666666666665E-3</v>
      </c>
      <c r="AE17" s="44">
        <f>VALUE(LEFT(AD17))*60+VALUE(RIGHT((AD17),4))</f>
        <v>6667</v>
      </c>
      <c r="AF17" s="90">
        <f>E17</f>
        <v>2.170138888888889E-3</v>
      </c>
      <c r="AG17" s="44">
        <f>VALUE(LEFT(AF17))*60+VALUE(RIGHT((AF17),4))</f>
        <v>8889</v>
      </c>
      <c r="AH17" s="90">
        <f>G17</f>
        <v>0</v>
      </c>
      <c r="AI17" s="44">
        <f>VALUE(LEFT(AH17))*60+VALUE(RIGHT((AH17),4))</f>
        <v>0</v>
      </c>
      <c r="AJ17" s="152">
        <f>I17</f>
        <v>0</v>
      </c>
      <c r="AK17" s="44">
        <f>VALUE(LEFT(AJ17))*60+VALUE(RIGHT((AJ17),4))</f>
        <v>0</v>
      </c>
      <c r="AL17" s="152">
        <f>K17</f>
        <v>0</v>
      </c>
      <c r="AM17" s="44">
        <f>VALUE(LEFT(AL17))*60+VALUE(RIGHT((AL17),4))</f>
        <v>0</v>
      </c>
      <c r="AN17" s="152">
        <f>M17</f>
        <v>0</v>
      </c>
      <c r="AO17" s="44">
        <f>VALUE(LEFT(AN17))*60+VALUE(RIGHT((AN17),4))</f>
        <v>0</v>
      </c>
      <c r="AP17" s="152">
        <f>O17</f>
        <v>0</v>
      </c>
      <c r="AQ17" s="44">
        <f>VALUE(LEFT(AP17))*60+VALUE(RIGHT((AP17),4))</f>
        <v>0</v>
      </c>
      <c r="AR17" s="152">
        <f>Q17</f>
        <v>0</v>
      </c>
      <c r="AS17" s="44">
        <f>VALUE(LEFT(AR17))*60+VALUE(RIGHT((AR17),4))</f>
        <v>0</v>
      </c>
    </row>
    <row r="18" spans="1:45" ht="15.75">
      <c r="A18" s="96"/>
      <c r="B18" s="151"/>
      <c r="C18" s="154"/>
      <c r="D18" s="15">
        <f>IF(D17="","",D16+D17)</f>
        <v>1042</v>
      </c>
      <c r="E18" s="156"/>
      <c r="F18" s="15">
        <f>IF(F17="","",F16+F17)</f>
        <v>987</v>
      </c>
      <c r="G18" s="154"/>
      <c r="H18" s="15" t="str">
        <f>IF(H17="","",H16+H17)</f>
        <v/>
      </c>
      <c r="I18" s="154"/>
      <c r="J18" s="15" t="str">
        <f>IF(J17="","",J16+J17)</f>
        <v/>
      </c>
      <c r="K18" s="154"/>
      <c r="L18" s="15" t="str">
        <f>IF(L17="","",L16+L17)</f>
        <v/>
      </c>
      <c r="M18" s="154"/>
      <c r="N18" s="15" t="str">
        <f>IF(N17="","",N16+N17)</f>
        <v/>
      </c>
      <c r="O18" s="154"/>
      <c r="P18" s="15" t="str">
        <f>IF(P17="","",P16+P17)</f>
        <v/>
      </c>
      <c r="Q18" s="154"/>
      <c r="R18" s="28" t="str">
        <f>IF(R17="","",R16+R17)</f>
        <v/>
      </c>
      <c r="Y18" s="41">
        <v>16</v>
      </c>
      <c r="Z18" s="38" t="e">
        <f>IF(#REF!="","",#REF!)</f>
        <v>#REF!</v>
      </c>
      <c r="AA18" s="39" t="e">
        <f>IF(#REF!="","",#REF!)</f>
        <v>#REF!</v>
      </c>
      <c r="AB18" s="19" t="e">
        <f>IF(#REF!="",0,#REF!)</f>
        <v>#REF!</v>
      </c>
      <c r="AD18" s="91"/>
      <c r="AE18" s="15"/>
      <c r="AF18" s="91"/>
      <c r="AG18" s="15"/>
      <c r="AH18" s="91"/>
      <c r="AI18" s="15"/>
      <c r="AJ18" s="91"/>
      <c r="AK18" s="15"/>
      <c r="AL18" s="91"/>
      <c r="AM18" s="15"/>
      <c r="AN18" s="91"/>
      <c r="AO18" s="15"/>
      <c r="AP18" s="91"/>
      <c r="AQ18" s="15"/>
      <c r="AR18" s="91"/>
      <c r="AS18" s="28"/>
    </row>
    <row r="19" spans="1:45" ht="19.5" thickBot="1">
      <c r="A19" s="97"/>
      <c r="B19" s="8" t="s">
        <v>5</v>
      </c>
      <c r="C19" s="118">
        <f>D18</f>
        <v>1042</v>
      </c>
      <c r="D19" s="125"/>
      <c r="E19" s="118">
        <f>F18</f>
        <v>987</v>
      </c>
      <c r="F19" s="125"/>
      <c r="G19" s="118" t="str">
        <f>H18</f>
        <v/>
      </c>
      <c r="H19" s="125"/>
      <c r="I19" s="118" t="str">
        <f>J18</f>
        <v/>
      </c>
      <c r="J19" s="125"/>
      <c r="K19" s="118" t="str">
        <f>L18</f>
        <v/>
      </c>
      <c r="L19" s="125"/>
      <c r="M19" s="118" t="str">
        <f>N18</f>
        <v/>
      </c>
      <c r="N19" s="125"/>
      <c r="O19" s="118" t="str">
        <f>P18</f>
        <v/>
      </c>
      <c r="P19" s="125"/>
      <c r="Q19" s="118" t="str">
        <f>R18</f>
        <v/>
      </c>
      <c r="R19" s="119"/>
    </row>
    <row r="20" spans="1:45" ht="17.25" customHeight="1" thickTop="1" thickBot="1">
      <c r="A20" s="43">
        <v>3</v>
      </c>
      <c r="B20" s="30"/>
      <c r="C20" s="31"/>
      <c r="D20" s="32"/>
      <c r="E20" s="31"/>
      <c r="F20" s="32"/>
      <c r="G20" s="31"/>
      <c r="H20" s="32"/>
      <c r="I20" s="31"/>
      <c r="J20" s="32"/>
      <c r="K20" s="31"/>
      <c r="L20" s="32"/>
      <c r="M20" s="31"/>
      <c r="N20" s="32"/>
      <c r="O20" s="31"/>
      <c r="P20" s="32"/>
      <c r="Q20" s="31"/>
      <c r="R20" s="33"/>
    </row>
    <row r="21" spans="1:45" ht="19.5" thickBot="1">
      <c r="A21" s="92" t="s">
        <v>36</v>
      </c>
      <c r="B21" s="46"/>
      <c r="C21" s="140" t="s">
        <v>21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2"/>
      <c r="R21" s="1"/>
    </row>
    <row r="22" spans="1:45" ht="18.75">
      <c r="A22" s="93"/>
      <c r="B22" s="9"/>
      <c r="C22" s="55" t="s">
        <v>6</v>
      </c>
      <c r="D22" s="133" t="s">
        <v>15</v>
      </c>
      <c r="E22" s="133"/>
      <c r="F22" s="133" t="s">
        <v>16</v>
      </c>
      <c r="G22" s="133"/>
      <c r="H22" s="133" t="s">
        <v>4</v>
      </c>
      <c r="I22" s="134"/>
      <c r="J22" s="56"/>
      <c r="K22" s="55" t="s">
        <v>6</v>
      </c>
      <c r="L22" s="133" t="s">
        <v>15</v>
      </c>
      <c r="M22" s="133"/>
      <c r="N22" s="133" t="s">
        <v>16</v>
      </c>
      <c r="O22" s="133"/>
      <c r="P22" s="133" t="s">
        <v>4</v>
      </c>
      <c r="Q22" s="134"/>
      <c r="R22" s="4"/>
    </row>
    <row r="23" spans="1:45" ht="18.75">
      <c r="A23" s="93"/>
      <c r="B23" s="9"/>
      <c r="C23" s="11" t="s">
        <v>7</v>
      </c>
      <c r="D23" s="131" t="str">
        <f>$Z$3</f>
        <v>Thomas Ashton</v>
      </c>
      <c r="E23" s="132"/>
      <c r="F23" s="98" t="str">
        <f>$AA$3</f>
        <v>D &amp; T AC</v>
      </c>
      <c r="G23" s="99"/>
      <c r="H23" s="116">
        <f>IF($AB$3=0,"",$AB$3)</f>
        <v>1042</v>
      </c>
      <c r="I23" s="117"/>
      <c r="J23" s="48"/>
      <c r="K23" s="11" t="s">
        <v>26</v>
      </c>
      <c r="L23" s="98"/>
      <c r="M23" s="99"/>
      <c r="N23" s="98"/>
      <c r="O23" s="99"/>
      <c r="P23" s="116"/>
      <c r="Q23" s="117"/>
      <c r="R23" s="4"/>
    </row>
    <row r="24" spans="1:45" ht="18.75">
      <c r="A24" s="93"/>
      <c r="B24" s="9"/>
      <c r="C24" s="11" t="s">
        <v>8</v>
      </c>
      <c r="D24" s="131" t="str">
        <f>$Z$4</f>
        <v>Ollie Wilkinson</v>
      </c>
      <c r="E24" s="132"/>
      <c r="F24" s="98" t="str">
        <f>$AA$4</f>
        <v>D &amp; T AC</v>
      </c>
      <c r="G24" s="99"/>
      <c r="H24" s="116">
        <f>IF($AB$4=0,"",$AB$4)</f>
        <v>987</v>
      </c>
      <c r="I24" s="117"/>
      <c r="J24" s="48"/>
      <c r="K24" s="11" t="s">
        <v>27</v>
      </c>
      <c r="L24" s="98"/>
      <c r="M24" s="99"/>
      <c r="N24" s="98"/>
      <c r="O24" s="99"/>
      <c r="P24" s="116"/>
      <c r="Q24" s="117"/>
      <c r="R24" s="4"/>
    </row>
    <row r="25" spans="1:45" ht="19.5" thickBot="1">
      <c r="A25" s="94"/>
      <c r="B25" s="9"/>
      <c r="C25" s="12" t="s">
        <v>9</v>
      </c>
      <c r="D25" s="131" t="str">
        <f>$Z$5</f>
        <v/>
      </c>
      <c r="E25" s="132"/>
      <c r="F25" s="98" t="str">
        <f>$AA$5</f>
        <v/>
      </c>
      <c r="G25" s="99"/>
      <c r="H25" s="116" t="str">
        <f>IF($AB$5=0,"",$AB$5)</f>
        <v/>
      </c>
      <c r="I25" s="117"/>
      <c r="J25" s="48"/>
      <c r="K25" s="12" t="s">
        <v>28</v>
      </c>
      <c r="L25" s="98"/>
      <c r="M25" s="99"/>
      <c r="N25" s="98"/>
      <c r="O25" s="99"/>
      <c r="P25" s="116"/>
      <c r="Q25" s="117"/>
      <c r="R25" s="4"/>
    </row>
    <row r="26" spans="1:45" ht="21" thickTop="1">
      <c r="A26" s="43">
        <v>4</v>
      </c>
      <c r="B26" s="9"/>
      <c r="C26" s="29" t="s">
        <v>10</v>
      </c>
      <c r="D26" s="131" t="str">
        <f>$Z$6</f>
        <v/>
      </c>
      <c r="E26" s="132"/>
      <c r="F26" s="98" t="str">
        <f>$AA$6</f>
        <v/>
      </c>
      <c r="G26" s="99"/>
      <c r="H26" s="116" t="str">
        <f>IF($AB$6=0,"",$AB$6)</f>
        <v/>
      </c>
      <c r="I26" s="117"/>
      <c r="J26" s="48"/>
      <c r="K26" s="12" t="s">
        <v>29</v>
      </c>
      <c r="L26" s="98"/>
      <c r="M26" s="99"/>
      <c r="N26" s="98"/>
      <c r="O26" s="99"/>
      <c r="P26" s="116"/>
      <c r="Q26" s="117"/>
      <c r="R26" s="4"/>
    </row>
    <row r="27" spans="1:45" ht="18.75">
      <c r="A27" s="92" t="s">
        <v>44</v>
      </c>
      <c r="B27" s="9"/>
      <c r="C27" s="11" t="s">
        <v>11</v>
      </c>
      <c r="D27" s="100" t="str">
        <f>$Z$7</f>
        <v/>
      </c>
      <c r="E27" s="101"/>
      <c r="F27" s="100" t="str">
        <f>$AA$7</f>
        <v/>
      </c>
      <c r="G27" s="101"/>
      <c r="H27" s="102" t="str">
        <f>IF($AB$7=0,"",$AB$7)</f>
        <v/>
      </c>
      <c r="I27" s="103"/>
      <c r="J27" s="48"/>
      <c r="K27" s="50" t="s">
        <v>30</v>
      </c>
      <c r="L27" s="98"/>
      <c r="M27" s="99"/>
      <c r="N27" s="98"/>
      <c r="O27" s="99"/>
      <c r="P27" s="102"/>
      <c r="Q27" s="103"/>
      <c r="R27" s="4"/>
    </row>
    <row r="28" spans="1:45" ht="18.75">
      <c r="A28" s="93"/>
      <c r="B28" s="9"/>
      <c r="C28" s="11" t="s">
        <v>12</v>
      </c>
      <c r="D28" s="98" t="str">
        <f>$Z$8</f>
        <v/>
      </c>
      <c r="E28" s="99"/>
      <c r="F28" s="98" t="str">
        <f>$AA$8</f>
        <v/>
      </c>
      <c r="G28" s="99"/>
      <c r="H28" s="102" t="str">
        <f>IF($AB$8=0,"",$AB$8)</f>
        <v/>
      </c>
      <c r="I28" s="103"/>
      <c r="J28" s="48"/>
      <c r="K28" s="11" t="s">
        <v>31</v>
      </c>
      <c r="L28" s="98"/>
      <c r="M28" s="99"/>
      <c r="N28" s="98"/>
      <c r="O28" s="99"/>
      <c r="P28" s="102"/>
      <c r="Q28" s="103"/>
      <c r="R28" s="4"/>
    </row>
    <row r="29" spans="1:45" ht="18.75">
      <c r="A29" s="93"/>
      <c r="B29" s="9"/>
      <c r="C29" s="12" t="s">
        <v>13</v>
      </c>
      <c r="D29" s="98"/>
      <c r="E29" s="99"/>
      <c r="F29" s="98"/>
      <c r="G29" s="99"/>
      <c r="H29" s="102"/>
      <c r="I29" s="103"/>
      <c r="J29" s="48"/>
      <c r="K29" s="12" t="s">
        <v>32</v>
      </c>
      <c r="L29" s="98"/>
      <c r="M29" s="99"/>
      <c r="N29" s="98"/>
      <c r="O29" s="99"/>
      <c r="P29" s="102"/>
      <c r="Q29" s="103"/>
      <c r="R29" s="4"/>
    </row>
    <row r="30" spans="1:45" ht="19.5" thickBot="1">
      <c r="A30" s="93"/>
      <c r="B30" s="9"/>
      <c r="C30" s="34" t="s">
        <v>14</v>
      </c>
      <c r="D30" s="104"/>
      <c r="E30" s="105"/>
      <c r="F30" s="104"/>
      <c r="G30" s="105"/>
      <c r="H30" s="106"/>
      <c r="I30" s="107"/>
      <c r="J30" s="49"/>
      <c r="K30" s="34" t="s">
        <v>33</v>
      </c>
      <c r="L30" s="104"/>
      <c r="M30" s="105"/>
      <c r="N30" s="104"/>
      <c r="O30" s="105"/>
      <c r="P30" s="106"/>
      <c r="Q30" s="107"/>
      <c r="R30" s="4"/>
    </row>
    <row r="31" spans="1:45" ht="19.5" thickBot="1">
      <c r="A31" s="94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</row>
    <row r="32" spans="1:45" ht="13.5" thickTop="1"/>
  </sheetData>
  <mergeCells count="155">
    <mergeCell ref="C5:D5"/>
    <mergeCell ref="E5:F5"/>
    <mergeCell ref="G5:H5"/>
    <mergeCell ref="I5:J5"/>
    <mergeCell ref="K5:L5"/>
    <mergeCell ref="M5:N5"/>
    <mergeCell ref="A4:A7"/>
    <mergeCell ref="A9:A19"/>
    <mergeCell ref="K4:L4"/>
    <mergeCell ref="K6:L6"/>
    <mergeCell ref="K7:L7"/>
    <mergeCell ref="G4:H4"/>
    <mergeCell ref="G6:H6"/>
    <mergeCell ref="G7:H7"/>
    <mergeCell ref="K11:K12"/>
    <mergeCell ref="K13:K14"/>
    <mergeCell ref="H27:I27"/>
    <mergeCell ref="A21:A25"/>
    <mergeCell ref="A27:A31"/>
    <mergeCell ref="D28:E28"/>
    <mergeCell ref="F28:G28"/>
    <mergeCell ref="H28:I28"/>
    <mergeCell ref="D30:E30"/>
    <mergeCell ref="F30:G30"/>
    <mergeCell ref="D29:E29"/>
    <mergeCell ref="F29:G29"/>
    <mergeCell ref="H29:I29"/>
    <mergeCell ref="L3:R3"/>
    <mergeCell ref="B3:K3"/>
    <mergeCell ref="Q4:R4"/>
    <mergeCell ref="Q6:R6"/>
    <mergeCell ref="C4:D4"/>
    <mergeCell ref="D27:E27"/>
    <mergeCell ref="F27:G27"/>
    <mergeCell ref="P29:Q29"/>
    <mergeCell ref="P27:Q27"/>
    <mergeCell ref="L28:M28"/>
    <mergeCell ref="N28:O28"/>
    <mergeCell ref="P28:Q28"/>
    <mergeCell ref="L27:M27"/>
    <mergeCell ref="N27:O27"/>
    <mergeCell ref="L30:M30"/>
    <mergeCell ref="N30:O30"/>
    <mergeCell ref="P30:Q30"/>
    <mergeCell ref="L29:M29"/>
    <mergeCell ref="N29:O29"/>
    <mergeCell ref="H30:I30"/>
    <mergeCell ref="B2:I2"/>
    <mergeCell ref="I4:J4"/>
    <mergeCell ref="I6:J6"/>
    <mergeCell ref="I7:J7"/>
    <mergeCell ref="E4:F4"/>
    <mergeCell ref="E6:F6"/>
    <mergeCell ref="E7:F7"/>
    <mergeCell ref="F23:G23"/>
    <mergeCell ref="F24:G24"/>
    <mergeCell ref="Q7:R7"/>
    <mergeCell ref="M4:N4"/>
    <mergeCell ref="M6:N6"/>
    <mergeCell ref="M7:N7"/>
    <mergeCell ref="O4:P4"/>
    <mergeCell ref="O6:P6"/>
    <mergeCell ref="O7:P7"/>
    <mergeCell ref="O5:P5"/>
    <mergeCell ref="Q5:R5"/>
    <mergeCell ref="Q19:R19"/>
    <mergeCell ref="L22:M22"/>
    <mergeCell ref="N22:O22"/>
    <mergeCell ref="P22:Q22"/>
    <mergeCell ref="C21:Q21"/>
    <mergeCell ref="D22:E22"/>
    <mergeCell ref="F22:G22"/>
    <mergeCell ref="H22:I22"/>
    <mergeCell ref="Q9:Q10"/>
    <mergeCell ref="P24:Q24"/>
    <mergeCell ref="L24:M24"/>
    <mergeCell ref="Q11:Q12"/>
    <mergeCell ref="Q13:Q14"/>
    <mergeCell ref="Q15:Q16"/>
    <mergeCell ref="M9:M10"/>
    <mergeCell ref="M11:M12"/>
    <mergeCell ref="P23:Q23"/>
    <mergeCell ref="L23:M23"/>
    <mergeCell ref="P26:Q26"/>
    <mergeCell ref="P25:Q25"/>
    <mergeCell ref="N23:O23"/>
    <mergeCell ref="N24:O24"/>
    <mergeCell ref="N25:O25"/>
    <mergeCell ref="N26:O26"/>
    <mergeCell ref="L26:M26"/>
    <mergeCell ref="H23:I23"/>
    <mergeCell ref="H24:I24"/>
    <mergeCell ref="H25:I25"/>
    <mergeCell ref="H26:I26"/>
    <mergeCell ref="L25:M25"/>
    <mergeCell ref="F25:G25"/>
    <mergeCell ref="F26:G26"/>
    <mergeCell ref="Q17:Q18"/>
    <mergeCell ref="E19:F19"/>
    <mergeCell ref="G19:H19"/>
    <mergeCell ref="I19:J19"/>
    <mergeCell ref="K19:L19"/>
    <mergeCell ref="M19:N19"/>
    <mergeCell ref="O19:P19"/>
    <mergeCell ref="D23:E23"/>
    <mergeCell ref="M13:M14"/>
    <mergeCell ref="M15:M16"/>
    <mergeCell ref="O9:O10"/>
    <mergeCell ref="O11:O12"/>
    <mergeCell ref="O13:O14"/>
    <mergeCell ref="O15:O16"/>
    <mergeCell ref="G15:G16"/>
    <mergeCell ref="G17:G18"/>
    <mergeCell ref="K15:K16"/>
    <mergeCell ref="K17:K18"/>
    <mergeCell ref="I11:I12"/>
    <mergeCell ref="I13:I14"/>
    <mergeCell ref="I15:I16"/>
    <mergeCell ref="I17:I18"/>
    <mergeCell ref="D24:E24"/>
    <mergeCell ref="D25:E25"/>
    <mergeCell ref="D26:E26"/>
    <mergeCell ref="C11:C12"/>
    <mergeCell ref="C19:D19"/>
    <mergeCell ref="C13:C14"/>
    <mergeCell ref="C15:C16"/>
    <mergeCell ref="C17:C18"/>
    <mergeCell ref="E11:E12"/>
    <mergeCell ref="E13:E14"/>
    <mergeCell ref="E9:E10"/>
    <mergeCell ref="G9:G10"/>
    <mergeCell ref="I9:I10"/>
    <mergeCell ref="K9:K10"/>
    <mergeCell ref="B9:B10"/>
    <mergeCell ref="C6:D6"/>
    <mergeCell ref="C7:D7"/>
    <mergeCell ref="C9:C10"/>
    <mergeCell ref="M17:M18"/>
    <mergeCell ref="O17:O18"/>
    <mergeCell ref="B11:B12"/>
    <mergeCell ref="B13:B14"/>
    <mergeCell ref="B15:B16"/>
    <mergeCell ref="B17:B18"/>
    <mergeCell ref="E15:E16"/>
    <mergeCell ref="E17:E18"/>
    <mergeCell ref="G11:G12"/>
    <mergeCell ref="G13:G14"/>
    <mergeCell ref="AR17:AR18"/>
    <mergeCell ref="AJ17:AJ18"/>
    <mergeCell ref="AL17:AL18"/>
    <mergeCell ref="AN17:AN18"/>
    <mergeCell ref="AP17:AP18"/>
    <mergeCell ref="AD17:AD18"/>
    <mergeCell ref="AF17:AF18"/>
    <mergeCell ref="AH17:AH18"/>
  </mergeCells>
  <phoneticPr fontId="0" type="noConversion"/>
  <pageMargins left="0.59055118110236227" right="0.59055118110236227" top="0.52" bottom="0.51" header="0.51181102362204722" footer="0.51181102362204722"/>
  <pageSetup paperSize="9" scale="9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S32"/>
  <sheetViews>
    <sheetView showGridLines="0" zoomScale="125" zoomScaleNormal="125" workbookViewId="0">
      <selection activeCell="L3" sqref="L3:R3"/>
    </sheetView>
  </sheetViews>
  <sheetFormatPr defaultColWidth="8.85546875" defaultRowHeight="12.75"/>
  <cols>
    <col min="1" max="1" width="10.140625" customWidth="1"/>
    <col min="2" max="2" width="17.7109375" customWidth="1"/>
    <col min="3" max="18" width="7.28515625" customWidth="1"/>
    <col min="25" max="25" width="8.85546875" customWidth="1"/>
    <col min="26" max="26" width="18.42578125" customWidth="1"/>
    <col min="27" max="27" width="15" customWidth="1"/>
  </cols>
  <sheetData>
    <row r="1" spans="1:32" ht="13.5" thickBot="1"/>
    <row r="2" spans="1:32" ht="15.75" customHeight="1" thickBot="1">
      <c r="B2" s="108"/>
      <c r="C2" s="108"/>
      <c r="D2" s="108"/>
      <c r="E2" s="108"/>
      <c r="F2" s="108"/>
      <c r="G2" s="108"/>
      <c r="H2" s="108"/>
      <c r="I2" s="109"/>
      <c r="Y2" s="24"/>
      <c r="Z2" s="35" t="s">
        <v>23</v>
      </c>
      <c r="AA2" s="36" t="s">
        <v>16</v>
      </c>
      <c r="AB2" s="37" t="s">
        <v>24</v>
      </c>
    </row>
    <row r="3" spans="1:32" ht="24.75" thickTop="1" thickBot="1">
      <c r="A3" s="42">
        <v>1</v>
      </c>
      <c r="B3" s="148" t="s">
        <v>74</v>
      </c>
      <c r="C3" s="149"/>
      <c r="D3" s="149"/>
      <c r="E3" s="149"/>
      <c r="F3" s="149"/>
      <c r="G3" s="149"/>
      <c r="H3" s="149"/>
      <c r="I3" s="149"/>
      <c r="J3" s="149"/>
      <c r="K3" s="150"/>
      <c r="L3" s="145" t="s">
        <v>76</v>
      </c>
      <c r="M3" s="146"/>
      <c r="N3" s="146"/>
      <c r="O3" s="146"/>
      <c r="P3" s="146"/>
      <c r="Q3" s="146"/>
      <c r="R3" s="147"/>
      <c r="Y3" s="40" t="s">
        <v>34</v>
      </c>
      <c r="Z3" s="22" t="str">
        <f>IF($I$4="","",$I$4)</f>
        <v>Cameron Crowe</v>
      </c>
      <c r="AA3" s="20" t="str">
        <f>IF($I$7="","",$I$7)</f>
        <v>Stevenage</v>
      </c>
      <c r="AB3" s="18">
        <f>IF($I$19="",0,$I$19)</f>
        <v>2071</v>
      </c>
      <c r="AC3" s="16"/>
    </row>
    <row r="4" spans="1:32" ht="18.75">
      <c r="A4" s="92" t="s">
        <v>35</v>
      </c>
      <c r="B4" s="5" t="s">
        <v>0</v>
      </c>
      <c r="C4" s="110" t="s">
        <v>64</v>
      </c>
      <c r="D4" s="111"/>
      <c r="E4" s="110" t="s">
        <v>66</v>
      </c>
      <c r="F4" s="111"/>
      <c r="G4" s="110" t="s">
        <v>67</v>
      </c>
      <c r="H4" s="111"/>
      <c r="I4" s="110" t="s">
        <v>68</v>
      </c>
      <c r="J4" s="111"/>
      <c r="K4" s="110"/>
      <c r="L4" s="111"/>
      <c r="M4" s="110"/>
      <c r="N4" s="111"/>
      <c r="O4" s="110"/>
      <c r="P4" s="111"/>
      <c r="Q4" s="110"/>
      <c r="R4" s="122"/>
      <c r="Y4" s="41">
        <v>2</v>
      </c>
      <c r="Z4" s="23" t="str">
        <f>IF($G$4="","",$G$4)</f>
        <v>Ralph Williams</v>
      </c>
      <c r="AA4" s="21" t="str">
        <f>IF($G$7="","",$G$7)</f>
        <v>Stevenage</v>
      </c>
      <c r="AB4" s="19">
        <f>IF($G$19="",0,$G$19)</f>
        <v>1976</v>
      </c>
      <c r="AC4" s="16"/>
    </row>
    <row r="5" spans="1:32" ht="18.75">
      <c r="A5" s="92"/>
      <c r="B5" s="57" t="s">
        <v>61</v>
      </c>
      <c r="C5" s="114">
        <v>3281500</v>
      </c>
      <c r="D5" s="115"/>
      <c r="E5" s="114">
        <v>3241499</v>
      </c>
      <c r="F5" s="115"/>
      <c r="G5" s="114">
        <v>3268099</v>
      </c>
      <c r="H5" s="115"/>
      <c r="I5" s="114">
        <v>3526091</v>
      </c>
      <c r="J5" s="115"/>
      <c r="K5" s="114"/>
      <c r="L5" s="115"/>
      <c r="M5" s="114"/>
      <c r="N5" s="115"/>
      <c r="O5" s="114"/>
      <c r="P5" s="115"/>
      <c r="Q5" s="114"/>
      <c r="R5" s="124"/>
      <c r="Y5" s="41">
        <v>3</v>
      </c>
      <c r="Z5" s="23" t="str">
        <f>IF($E$4="","",$E$4)</f>
        <v>Haydn Williams</v>
      </c>
      <c r="AA5" s="21" t="str">
        <f>IF($E$7="","",$E$7)</f>
        <v>Stevenage</v>
      </c>
      <c r="AB5" s="19">
        <f>IF($E$19="",0,$E$19)</f>
        <v>1491</v>
      </c>
      <c r="AC5" s="16"/>
    </row>
    <row r="6" spans="1:32" ht="21">
      <c r="A6" s="92"/>
      <c r="B6" s="51" t="s">
        <v>1</v>
      </c>
      <c r="C6" s="112">
        <v>15</v>
      </c>
      <c r="D6" s="113"/>
      <c r="E6" s="112">
        <v>31</v>
      </c>
      <c r="F6" s="113"/>
      <c r="G6" s="112">
        <v>32</v>
      </c>
      <c r="H6" s="113"/>
      <c r="I6" s="112">
        <v>33</v>
      </c>
      <c r="J6" s="113"/>
      <c r="K6" s="112"/>
      <c r="L6" s="113"/>
      <c r="M6" s="112"/>
      <c r="N6" s="113"/>
      <c r="O6" s="112"/>
      <c r="P6" s="113"/>
      <c r="Q6" s="112"/>
      <c r="R6" s="123"/>
      <c r="Y6" s="41">
        <v>4</v>
      </c>
      <c r="Z6" s="23" t="str">
        <f>IF($C$4="","",$C$4)</f>
        <v>Edward Hopper</v>
      </c>
      <c r="AA6" s="21" t="str">
        <f>IF($C$7="","",$C$7)</f>
        <v>D &amp; T AC</v>
      </c>
      <c r="AB6" s="19">
        <f>IF($C$19="",0,$C$19)</f>
        <v>1435</v>
      </c>
      <c r="AC6" s="16"/>
    </row>
    <row r="7" spans="1:32" ht="19.5" thickBot="1">
      <c r="A7" s="95"/>
      <c r="B7" s="6" t="s">
        <v>2</v>
      </c>
      <c r="C7" s="114" t="s">
        <v>71</v>
      </c>
      <c r="D7" s="115"/>
      <c r="E7" s="114" t="s">
        <v>70</v>
      </c>
      <c r="F7" s="115"/>
      <c r="G7" s="114" t="s">
        <v>70</v>
      </c>
      <c r="H7" s="115"/>
      <c r="I7" s="114" t="s">
        <v>70</v>
      </c>
      <c r="J7" s="115"/>
      <c r="K7" s="114"/>
      <c r="L7" s="115"/>
      <c r="M7" s="114"/>
      <c r="N7" s="115"/>
      <c r="O7" s="114"/>
      <c r="P7" s="115"/>
      <c r="Q7" s="114"/>
      <c r="R7" s="124"/>
      <c r="Y7" s="41">
        <v>5</v>
      </c>
      <c r="Z7" s="23" t="str">
        <f>IF($M$4="","",$M$4)</f>
        <v/>
      </c>
      <c r="AA7" s="21" t="str">
        <f>IF($M$7="","",$M$7)</f>
        <v/>
      </c>
      <c r="AB7" s="19">
        <f>IF($M$19="",0,$M$19)</f>
        <v>0</v>
      </c>
      <c r="AC7" s="16"/>
    </row>
    <row r="8" spans="1:32" ht="21" thickTop="1">
      <c r="A8" s="42">
        <v>2</v>
      </c>
      <c r="B8" s="7"/>
      <c r="C8" s="52" t="s">
        <v>3</v>
      </c>
      <c r="D8" s="53" t="s">
        <v>4</v>
      </c>
      <c r="E8" s="53" t="s">
        <v>3</v>
      </c>
      <c r="F8" s="53" t="s">
        <v>4</v>
      </c>
      <c r="G8" s="53" t="s">
        <v>3</v>
      </c>
      <c r="H8" s="53" t="s">
        <v>4</v>
      </c>
      <c r="I8" s="53" t="s">
        <v>3</v>
      </c>
      <c r="J8" s="53" t="s">
        <v>4</v>
      </c>
      <c r="K8" s="53" t="s">
        <v>3</v>
      </c>
      <c r="L8" s="53" t="s">
        <v>4</v>
      </c>
      <c r="M8" s="53" t="s">
        <v>3</v>
      </c>
      <c r="N8" s="53" t="s">
        <v>4</v>
      </c>
      <c r="O8" s="53" t="s">
        <v>3</v>
      </c>
      <c r="P8" s="53" t="s">
        <v>4</v>
      </c>
      <c r="Q8" s="53" t="s">
        <v>3</v>
      </c>
      <c r="R8" s="54" t="s">
        <v>4</v>
      </c>
      <c r="Y8" s="41">
        <v>6</v>
      </c>
      <c r="Z8" s="23" t="str">
        <f>IF($K$4="","",$K$4)</f>
        <v/>
      </c>
      <c r="AA8" s="21" t="str">
        <f>IF($K$7="","",$K$7)</f>
        <v/>
      </c>
      <c r="AB8" s="19">
        <f>IF($K$19="",0,$K$19)</f>
        <v>0</v>
      </c>
      <c r="AC8" s="16"/>
    </row>
    <row r="9" spans="1:32" ht="15.75" customHeight="1">
      <c r="A9" s="92" t="s">
        <v>42</v>
      </c>
      <c r="B9" s="151" t="s">
        <v>41</v>
      </c>
      <c r="C9" s="143">
        <v>14.7</v>
      </c>
      <c r="D9" s="25">
        <f>IF(C4="","",IF(C9="",0,VLOOKUP(C9,Hurdles!$A$2:$B$142,2)))</f>
        <v>422</v>
      </c>
      <c r="E9" s="126">
        <v>14.9</v>
      </c>
      <c r="F9" s="25">
        <f>IF(E4="","",IF(E9="",0,VLOOKUP(E9,Hurdles!$A$2:$B$142,2)))</f>
        <v>405</v>
      </c>
      <c r="G9" s="126">
        <v>12.7</v>
      </c>
      <c r="H9" s="25">
        <f>IF(G4="","",IF(G9="",0,VLOOKUP(G9,Hurdles!$A$2:$B$142,2)))</f>
        <v>608</v>
      </c>
      <c r="I9" s="126">
        <v>13.1</v>
      </c>
      <c r="J9" s="25">
        <f>IF(I4="","",IF(I9="",0,VLOOKUP(I9,Hurdles!$A$2:$B$142,2)))</f>
        <v>569</v>
      </c>
      <c r="K9" s="126"/>
      <c r="L9" s="25" t="str">
        <f>IF(K4="","",IF(K9="",0,VLOOKUP(K9,Hurdles!$A$2:$B$142,2)))</f>
        <v/>
      </c>
      <c r="M9" s="126"/>
      <c r="N9" s="25" t="str">
        <f>IF(M4="","",IF(M9="",0,VLOOKUP(M9,Hurdles!$A$2:$B$142,2)))</f>
        <v/>
      </c>
      <c r="O9" s="126"/>
      <c r="P9" s="25" t="str">
        <f>IF(O4="","",IF(O9="",0,VLOOKUP(O9,Hurdles!$A$2:$B$142,2)))</f>
        <v/>
      </c>
      <c r="Q9" s="126"/>
      <c r="R9" s="25" t="str">
        <f>IF(Q4="","",IF(Q9="",0,VLOOKUP(Q9,Hurdles!$A$2:$B$142,2)))</f>
        <v/>
      </c>
      <c r="Y9" s="41">
        <v>7</v>
      </c>
      <c r="Z9" s="38" t="e">
        <f>IF(#REF!="","",#REF!)</f>
        <v>#REF!</v>
      </c>
      <c r="AA9" s="39" t="e">
        <f>IF(#REF!="","",#REF!)</f>
        <v>#REF!</v>
      </c>
      <c r="AB9" s="19" t="e">
        <f>IF(#REF!="",0,#REF!)</f>
        <v>#REF!</v>
      </c>
      <c r="AC9" s="16"/>
    </row>
    <row r="10" spans="1:32" ht="15.75">
      <c r="A10" s="96"/>
      <c r="B10" s="151"/>
      <c r="C10" s="144"/>
      <c r="D10" s="13" t="s">
        <v>22</v>
      </c>
      <c r="E10" s="130"/>
      <c r="F10" s="14" t="s">
        <v>22</v>
      </c>
      <c r="G10" s="130"/>
      <c r="H10" s="14" t="s">
        <v>22</v>
      </c>
      <c r="I10" s="130"/>
      <c r="J10" s="14" t="s">
        <v>22</v>
      </c>
      <c r="K10" s="130"/>
      <c r="L10" s="14" t="s">
        <v>22</v>
      </c>
      <c r="M10" s="130"/>
      <c r="N10" s="14" t="s">
        <v>22</v>
      </c>
      <c r="O10" s="127"/>
      <c r="P10" s="14" t="s">
        <v>22</v>
      </c>
      <c r="Q10" s="127"/>
      <c r="R10" s="26" t="s">
        <v>22</v>
      </c>
      <c r="Y10" s="41">
        <v>8</v>
      </c>
      <c r="Z10" s="38" t="e">
        <f>IF(#REF!="","",#REF!)</f>
        <v>#REF!</v>
      </c>
      <c r="AA10" s="39" t="e">
        <f>IF(#REF!="","",#REF!)</f>
        <v>#REF!</v>
      </c>
      <c r="AB10" s="19" t="e">
        <f>IF(#REF!="",0,#REF!)</f>
        <v>#REF!</v>
      </c>
      <c r="AC10" s="16"/>
    </row>
    <row r="11" spans="1:32" ht="15.75">
      <c r="A11" s="96"/>
      <c r="B11" s="151" t="s">
        <v>37</v>
      </c>
      <c r="C11" s="137">
        <v>1.49</v>
      </c>
      <c r="D11" s="25">
        <f>IF(C4="","",IF(C11="",0,INT(0.8465*((C11*100)-75)^1.42)))</f>
        <v>381</v>
      </c>
      <c r="E11" s="128">
        <v>1.34</v>
      </c>
      <c r="F11" s="25">
        <f>IF(E4="","",IF(E11="",0,INT(0.8465*((E11*100)-75)^1.42)))</f>
        <v>276</v>
      </c>
      <c r="G11" s="128">
        <v>1.49</v>
      </c>
      <c r="H11" s="25">
        <f>IF(G4="","",IF(G11="",0,INT(0.8465*((G11*100)-75)^1.42)))</f>
        <v>381</v>
      </c>
      <c r="I11" s="128">
        <v>1.52</v>
      </c>
      <c r="J11" s="25">
        <f>IF(I4="","",IF(I11="",0,INT(0.8465*((I11*100)-75)^1.42)))</f>
        <v>404</v>
      </c>
      <c r="K11" s="128"/>
      <c r="L11" s="25" t="str">
        <f>IF(K4="","",IF(K11="",0,INT(0.8465*((K11*100)-75)^1.42)))</f>
        <v/>
      </c>
      <c r="M11" s="128"/>
      <c r="N11" s="25" t="str">
        <f>IF(M4="","",IF(M11="",0,INT(0.8465*((M11*100)-75)^1.42)))</f>
        <v/>
      </c>
      <c r="O11" s="128"/>
      <c r="P11" s="25" t="str">
        <f>IF(O4="","",IF(O11="",0,INT(0.8465*((O11*100)-75)^1.42)))</f>
        <v/>
      </c>
      <c r="Q11" s="128"/>
      <c r="R11" s="27" t="str">
        <f>IF(Q4="","",IF(Q11="",0,INT(0.8465*((Q11*100)-75)^1.42)))</f>
        <v/>
      </c>
      <c r="Y11" s="41">
        <v>9</v>
      </c>
      <c r="Z11" s="38" t="e">
        <f>IF(#REF!="","",#REF!)</f>
        <v>#REF!</v>
      </c>
      <c r="AA11" s="39" t="e">
        <f>IF(#REF!="","",#REF!)</f>
        <v>#REF!</v>
      </c>
      <c r="AB11" s="19" t="e">
        <f>IF(#REF!="",0,#REF!)</f>
        <v>#REF!</v>
      </c>
      <c r="AC11" s="16"/>
    </row>
    <row r="12" spans="1:32" ht="15.75">
      <c r="A12" s="96"/>
      <c r="B12" s="151"/>
      <c r="C12" s="135"/>
      <c r="D12" s="15">
        <f>IF(D11="","",D9+D11)</f>
        <v>803</v>
      </c>
      <c r="E12" s="129"/>
      <c r="F12" s="15">
        <f>IF(F11="","",F9+F11)</f>
        <v>681</v>
      </c>
      <c r="G12" s="129"/>
      <c r="H12" s="15">
        <f>IF(H11="","",H9+H11)</f>
        <v>989</v>
      </c>
      <c r="I12" s="129"/>
      <c r="J12" s="15">
        <f>IF(J11="","",J9+J11)</f>
        <v>973</v>
      </c>
      <c r="K12" s="129"/>
      <c r="L12" s="15" t="str">
        <f>IF(L11="","",L9+L11)</f>
        <v/>
      </c>
      <c r="M12" s="129"/>
      <c r="N12" s="15" t="str">
        <f>IF(N11="","",N9+N11)</f>
        <v/>
      </c>
      <c r="O12" s="129"/>
      <c r="P12" s="15" t="str">
        <f>IF(P11="","",P9+P11)</f>
        <v/>
      </c>
      <c r="Q12" s="129"/>
      <c r="R12" s="28" t="str">
        <f>IF(R11="","",R9+R11)</f>
        <v/>
      </c>
      <c r="Y12" s="41">
        <v>10</v>
      </c>
      <c r="Z12" s="23" t="str">
        <f>IF($O$4="","",$O$4)</f>
        <v/>
      </c>
      <c r="AA12" s="21" t="str">
        <f>IF($O$7="","",$O$7)</f>
        <v/>
      </c>
      <c r="AB12" s="19">
        <f>IF($O$19="",0,$O$19)</f>
        <v>0</v>
      </c>
    </row>
    <row r="13" spans="1:32" ht="15.75" customHeight="1">
      <c r="A13" s="96"/>
      <c r="B13" s="151" t="s">
        <v>17</v>
      </c>
      <c r="C13" s="135">
        <v>4.57</v>
      </c>
      <c r="D13" s="25">
        <f>IF(C4="","",IF(C13="",0,INT(0.14354*((C13*100)-220)^1.4)))</f>
        <v>303</v>
      </c>
      <c r="E13" s="128">
        <v>4.3600000000000003</v>
      </c>
      <c r="F13" s="25">
        <f>IF(E4="","",IF(E13="",0,INT(0.14354*((E13*100)-220)^1.4)))</f>
        <v>266</v>
      </c>
      <c r="G13" s="128">
        <v>5.24</v>
      </c>
      <c r="H13" s="25">
        <f>IF(G4="","",IF(G13="",0,INT(0.14354*((G13*100)-220)^1.4)))</f>
        <v>429</v>
      </c>
      <c r="I13" s="128">
        <v>5.2</v>
      </c>
      <c r="J13" s="25">
        <f>IF(I4="","",IF(I13="",0,INT(0.14354*((I13*100)-220)^1.4)))</f>
        <v>421</v>
      </c>
      <c r="K13" s="128"/>
      <c r="L13" s="25" t="str">
        <f>IF(K4="","",IF(K13="",0,INT(0.14354*((K13*100)-220)^1.4)))</f>
        <v/>
      </c>
      <c r="M13" s="128"/>
      <c r="N13" s="25" t="str">
        <f>IF(M4="","",IF(M13="",0,INT(0.14354*((M13*100)-220)^1.4)))</f>
        <v/>
      </c>
      <c r="O13" s="128"/>
      <c r="P13" s="25" t="str">
        <f>IF(O4="","",IF(O13="",0,INT(0.14354*((O13*100)-220)^1.4)))</f>
        <v/>
      </c>
      <c r="Q13" s="128"/>
      <c r="R13" s="27" t="str">
        <f>IF(Q4="","",IF(Q13="",0,INT(0.14354*((Q13*100)-220)^1.4)))</f>
        <v/>
      </c>
      <c r="Y13" s="41">
        <v>11</v>
      </c>
      <c r="Z13" s="23" t="str">
        <f>IF($Q$4="","",$Q$4)</f>
        <v/>
      </c>
      <c r="AA13" s="21" t="str">
        <f>IF($Q$7="","",$Q$7)</f>
        <v/>
      </c>
      <c r="AB13" s="19">
        <f>IF($Q$19="",0,$Q$19)</f>
        <v>0</v>
      </c>
    </row>
    <row r="14" spans="1:32" ht="15.75" customHeight="1">
      <c r="A14" s="96"/>
      <c r="B14" s="151"/>
      <c r="C14" s="136"/>
      <c r="D14" s="15">
        <f>IF(D13="","",D12+D13)</f>
        <v>1106</v>
      </c>
      <c r="E14" s="129"/>
      <c r="F14" s="15">
        <f>IF(F13="","",F12+F13)</f>
        <v>947</v>
      </c>
      <c r="G14" s="129"/>
      <c r="H14" s="15">
        <f>IF(H13="","",H12+H13)</f>
        <v>1418</v>
      </c>
      <c r="I14" s="129"/>
      <c r="J14" s="15">
        <f>IF(J13="","",J12+J13)</f>
        <v>1394</v>
      </c>
      <c r="K14" s="129"/>
      <c r="L14" s="15" t="str">
        <f>IF(L13="","",L12+L13)</f>
        <v/>
      </c>
      <c r="M14" s="129"/>
      <c r="N14" s="15" t="str">
        <f>IF(N13="","",N12+N13)</f>
        <v/>
      </c>
      <c r="O14" s="129"/>
      <c r="P14" s="15" t="str">
        <f>IF(P13="","",P12+P13)</f>
        <v/>
      </c>
      <c r="Q14" s="129"/>
      <c r="R14" s="28" t="str">
        <f>IF(R13="","",R12+R13)</f>
        <v/>
      </c>
      <c r="Y14" s="41">
        <v>12</v>
      </c>
      <c r="Z14" s="38" t="e">
        <f>IF(#REF!="","",#REF!)</f>
        <v>#REF!</v>
      </c>
      <c r="AA14" s="39" t="e">
        <f>IF(#REF!="","",#REF!)</f>
        <v>#REF!</v>
      </c>
      <c r="AB14" s="19" t="e">
        <f>IF(#REF!="",0,#REF!)</f>
        <v>#REF!</v>
      </c>
    </row>
    <row r="15" spans="1:32" ht="15.75">
      <c r="A15" s="96"/>
      <c r="B15" s="151" t="s">
        <v>38</v>
      </c>
      <c r="C15" s="137">
        <v>6.91</v>
      </c>
      <c r="D15" s="25">
        <f>IF(C4="","",IF(C15="",0,INT(51.39*(C15-1.5)^1.05)))</f>
        <v>302</v>
      </c>
      <c r="E15" s="128">
        <v>6.65</v>
      </c>
      <c r="F15" s="25">
        <f>IF(E4="","",IF(E15="",0,INT(51.39*(E15-1.5)^1.05)))</f>
        <v>287</v>
      </c>
      <c r="G15" s="128">
        <v>7.92</v>
      </c>
      <c r="H15" s="25">
        <f>IF(G4="","",IF(G15="",0,INT(51.39*(G15-1.5)^1.05)))</f>
        <v>362</v>
      </c>
      <c r="I15" s="128">
        <v>12</v>
      </c>
      <c r="J15" s="25">
        <f>IF(I4="","",IF(I15="",0,INT(51.39*(I15-1.5)^1.05)))</f>
        <v>606</v>
      </c>
      <c r="K15" s="128"/>
      <c r="L15" s="25" t="str">
        <f>IF(K4="","",IF(K15="",0,INT(51.39*(K15-1.5)^1.05)))</f>
        <v/>
      </c>
      <c r="M15" s="128"/>
      <c r="N15" s="25" t="str">
        <f>IF(M4="","",IF(M15="",0,INT(51.39*(M15-1.5)^1.05)))</f>
        <v/>
      </c>
      <c r="O15" s="128"/>
      <c r="P15" s="25" t="str">
        <f>IF(O4="","",IF(O15="",0,INT(51.39*(O15-1.5)^1.05)))</f>
        <v/>
      </c>
      <c r="Q15" s="128"/>
      <c r="R15" s="27" t="str">
        <f>IF(Q4="","",IF(Q15="",0,INT(51.39*(Q15-1.5)^1.05)))</f>
        <v/>
      </c>
      <c r="Y15" s="41">
        <v>13</v>
      </c>
      <c r="Z15" s="38" t="e">
        <f>IF(#REF!="","",#REF!)</f>
        <v>#REF!</v>
      </c>
      <c r="AA15" s="39" t="e">
        <f>IF(#REF!="","",#REF!)</f>
        <v>#REF!</v>
      </c>
      <c r="AB15" s="19" t="e">
        <f>IF(#REF!="",0,#REF!)</f>
        <v>#REF!</v>
      </c>
    </row>
    <row r="16" spans="1:32" ht="15.75">
      <c r="A16" s="96"/>
      <c r="B16" s="151"/>
      <c r="C16" s="135"/>
      <c r="D16" s="15">
        <f>IF(D15="","",D14+D15)</f>
        <v>1408</v>
      </c>
      <c r="E16" s="129"/>
      <c r="F16" s="15">
        <f>IF(F15="","",F14+F15)</f>
        <v>1234</v>
      </c>
      <c r="G16" s="129"/>
      <c r="H16" s="15">
        <f>IF(H15="","",H14+H15)</f>
        <v>1780</v>
      </c>
      <c r="I16" s="129"/>
      <c r="J16" s="15">
        <f>IF(J15="","",J14+J15)</f>
        <v>2000</v>
      </c>
      <c r="K16" s="129"/>
      <c r="L16" s="15" t="str">
        <f>IF(L15="","",L14+L15)</f>
        <v/>
      </c>
      <c r="M16" s="129"/>
      <c r="N16" s="15" t="str">
        <f>IF(N15="","",N14+N15)</f>
        <v/>
      </c>
      <c r="O16" s="129"/>
      <c r="P16" s="15" t="str">
        <f>IF(P15="","",P14+P15)</f>
        <v/>
      </c>
      <c r="Q16" s="129"/>
      <c r="R16" s="28" t="str">
        <f>IF(R15="","",R14+R15)</f>
        <v/>
      </c>
      <c r="Y16" s="41">
        <v>14</v>
      </c>
      <c r="Z16" s="38" t="e">
        <f>IF(#REF!="","",#REF!)</f>
        <v>#REF!</v>
      </c>
      <c r="AA16" s="39" t="e">
        <f>IF(#REF!="","",#REF!)</f>
        <v>#REF!</v>
      </c>
      <c r="AB16" s="19" t="e">
        <f>IF(#REF!="",0,#REF!)</f>
        <v>#REF!</v>
      </c>
      <c r="AF16" s="45" t="s">
        <v>40</v>
      </c>
    </row>
    <row r="17" spans="1:45" ht="15.75">
      <c r="A17" s="96"/>
      <c r="B17" s="151" t="s">
        <v>39</v>
      </c>
      <c r="C17" s="153">
        <v>2.162037037037037E-3</v>
      </c>
      <c r="D17" s="25">
        <f>IF(C4="","",IF(C17="",0,MATCH(C17,'800m'!$A$2:$A$1262,-1)))</f>
        <v>27</v>
      </c>
      <c r="E17" s="153">
        <v>1.8020833333333335E-3</v>
      </c>
      <c r="F17" s="25">
        <f>IF(E4="","",IF(E17="",0,MATCH(E17,'800m'!$A$2:$A$1262,-1)))</f>
        <v>257</v>
      </c>
      <c r="G17" s="153">
        <v>1.8726851851851853E-3</v>
      </c>
      <c r="H17" s="25">
        <f>IF(G4="","",IF(G17="",0,MATCH(G17,'800m'!$A$2:$A$1262,-1)))</f>
        <v>196</v>
      </c>
      <c r="I17" s="153">
        <v>2.0578703703703705E-3</v>
      </c>
      <c r="J17" s="25">
        <f>IF(I4="","",IF(I17="",0,MATCH(I17,'800m'!$A$2:$A$1262,-1)))</f>
        <v>71</v>
      </c>
      <c r="K17" s="153"/>
      <c r="L17" s="25" t="str">
        <f>IF(K4="","",IF(K17="",0,MATCH(K17,'800m'!$A$2:$A$1262,-1)))</f>
        <v/>
      </c>
      <c r="M17" s="153"/>
      <c r="N17" s="25" t="str">
        <f>IF(M4="","",IF(M17="",0,MATCH(M17,'800m'!$A$2:$A$1262,-1)))</f>
        <v/>
      </c>
      <c r="O17" s="153"/>
      <c r="P17" s="25" t="str">
        <f>IF(O4="","",IF(O17="",0,MATCH(O17,'800m'!$A$2:$A$1262,-1)))</f>
        <v/>
      </c>
      <c r="Q17" s="153"/>
      <c r="R17" s="25" t="str">
        <f>IF(Q4="","",IF(Q17="",0,MATCH(Q17,'800m'!$A$2:$A$1262,-1)))</f>
        <v/>
      </c>
      <c r="T17" s="17"/>
      <c r="Y17" s="41">
        <v>15</v>
      </c>
      <c r="Z17" s="38" t="e">
        <f>IF(#REF!="","",#REF!)</f>
        <v>#REF!</v>
      </c>
      <c r="AA17" s="39" t="e">
        <f>IF(#REF!="","",#REF!)</f>
        <v>#REF!</v>
      </c>
      <c r="AB17" s="19" t="e">
        <f>IF(#REF!="",0,#REF!)</f>
        <v>#REF!</v>
      </c>
      <c r="AD17" s="90">
        <f>C17</f>
        <v>2.162037037037037E-3</v>
      </c>
      <c r="AE17" s="44">
        <f>VALUE(LEFT(AD17))*60+VALUE(RIGHT((AD17),4))</f>
        <v>3704</v>
      </c>
      <c r="AF17" s="90">
        <f>E17</f>
        <v>1.8020833333333335E-3</v>
      </c>
      <c r="AG17" s="44">
        <f>VALUE(LEFT(AF17))*60+VALUE(RIGHT((AF17),4))</f>
        <v>3333</v>
      </c>
      <c r="AH17" s="90">
        <f>G17</f>
        <v>1.8726851851851853E-3</v>
      </c>
      <c r="AI17" s="44">
        <f>VALUE(LEFT(AH17))*60+VALUE(RIGHT((AH17),4))</f>
        <v>8519</v>
      </c>
      <c r="AJ17" s="152">
        <f>I17</f>
        <v>2.0578703703703705E-3</v>
      </c>
      <c r="AK17" s="44">
        <f>VALUE(LEFT(AJ17))*60+VALUE(RIGHT((AJ17),4))</f>
        <v>7037</v>
      </c>
      <c r="AL17" s="152">
        <f>K17</f>
        <v>0</v>
      </c>
      <c r="AM17" s="44">
        <f>VALUE(LEFT(AL17))*60+VALUE(RIGHT((AL17),4))</f>
        <v>0</v>
      </c>
      <c r="AN17" s="152">
        <f>M17</f>
        <v>0</v>
      </c>
      <c r="AO17" s="44">
        <f>VALUE(LEFT(AN17))*60+VALUE(RIGHT((AN17),4))</f>
        <v>0</v>
      </c>
      <c r="AP17" s="152">
        <f>O17</f>
        <v>0</v>
      </c>
      <c r="AQ17" s="44">
        <f>VALUE(LEFT(AP17))*60+VALUE(RIGHT((AP17),4))</f>
        <v>0</v>
      </c>
      <c r="AR17" s="152">
        <f>Q17</f>
        <v>0</v>
      </c>
      <c r="AS17" s="44">
        <f>VALUE(LEFT(AR17))*60+VALUE(RIGHT((AR17),4))</f>
        <v>0</v>
      </c>
    </row>
    <row r="18" spans="1:45" ht="15.75">
      <c r="A18" s="96"/>
      <c r="B18" s="151"/>
      <c r="C18" s="154"/>
      <c r="D18" s="15">
        <f>IF(D17="","",D16+D17)</f>
        <v>1435</v>
      </c>
      <c r="E18" s="154"/>
      <c r="F18" s="15">
        <f>IF(F17="","",F16+F17)</f>
        <v>1491</v>
      </c>
      <c r="G18" s="154"/>
      <c r="H18" s="15">
        <f>IF(H17="","",H16+H17)</f>
        <v>1976</v>
      </c>
      <c r="I18" s="154"/>
      <c r="J18" s="15">
        <f>IF(J17="","",J16+J17)</f>
        <v>2071</v>
      </c>
      <c r="K18" s="154"/>
      <c r="L18" s="15" t="str">
        <f>IF(L17="","",L16+L17)</f>
        <v/>
      </c>
      <c r="M18" s="154"/>
      <c r="N18" s="15" t="str">
        <f>IF(N17="","",N16+N17)</f>
        <v/>
      </c>
      <c r="O18" s="154"/>
      <c r="P18" s="15" t="str">
        <f>IF(P17="","",P16+P17)</f>
        <v/>
      </c>
      <c r="Q18" s="154"/>
      <c r="R18" s="28" t="str">
        <f>IF(R17="","",R16+R17)</f>
        <v/>
      </c>
      <c r="Y18" s="41">
        <v>16</v>
      </c>
      <c r="Z18" s="38" t="e">
        <f>IF(#REF!="","",#REF!)</f>
        <v>#REF!</v>
      </c>
      <c r="AA18" s="39" t="e">
        <f>IF(#REF!="","",#REF!)</f>
        <v>#REF!</v>
      </c>
      <c r="AB18" s="19" t="e">
        <f>IF(#REF!="",0,#REF!)</f>
        <v>#REF!</v>
      </c>
      <c r="AD18" s="91"/>
      <c r="AE18" s="15"/>
      <c r="AF18" s="91"/>
      <c r="AG18" s="15"/>
      <c r="AH18" s="91"/>
      <c r="AI18" s="15"/>
      <c r="AJ18" s="91"/>
      <c r="AK18" s="15"/>
      <c r="AL18" s="91"/>
      <c r="AM18" s="15"/>
      <c r="AN18" s="91"/>
      <c r="AO18" s="15"/>
      <c r="AP18" s="91"/>
      <c r="AQ18" s="15"/>
      <c r="AR18" s="91"/>
      <c r="AS18" s="28"/>
    </row>
    <row r="19" spans="1:45" ht="19.5" thickBot="1">
      <c r="A19" s="97"/>
      <c r="B19" s="8" t="s">
        <v>5</v>
      </c>
      <c r="C19" s="118">
        <f>D18</f>
        <v>1435</v>
      </c>
      <c r="D19" s="125"/>
      <c r="E19" s="118">
        <f>F18</f>
        <v>1491</v>
      </c>
      <c r="F19" s="125"/>
      <c r="G19" s="118">
        <f>H18</f>
        <v>1976</v>
      </c>
      <c r="H19" s="125"/>
      <c r="I19" s="118">
        <f>J18</f>
        <v>2071</v>
      </c>
      <c r="J19" s="125"/>
      <c r="K19" s="118" t="str">
        <f>L18</f>
        <v/>
      </c>
      <c r="L19" s="125"/>
      <c r="M19" s="118" t="str">
        <f>N18</f>
        <v/>
      </c>
      <c r="N19" s="125"/>
      <c r="O19" s="118" t="str">
        <f>P18</f>
        <v/>
      </c>
      <c r="P19" s="125"/>
      <c r="Q19" s="118" t="str">
        <f>R18</f>
        <v/>
      </c>
      <c r="R19" s="119"/>
    </row>
    <row r="20" spans="1:45" ht="17.25" customHeight="1" thickTop="1" thickBot="1">
      <c r="A20" s="43">
        <v>3</v>
      </c>
      <c r="B20" s="30"/>
      <c r="C20" s="31"/>
      <c r="D20" s="32"/>
      <c r="E20" s="31"/>
      <c r="F20" s="32"/>
      <c r="G20" s="31"/>
      <c r="H20" s="32"/>
      <c r="I20" s="31"/>
      <c r="J20" s="32"/>
      <c r="K20" s="31"/>
      <c r="L20" s="32"/>
      <c r="M20" s="31"/>
      <c r="N20" s="32"/>
      <c r="O20" s="31"/>
      <c r="P20" s="32"/>
      <c r="Q20" s="31"/>
      <c r="R20" s="33"/>
    </row>
    <row r="21" spans="1:45" ht="19.5" thickBot="1">
      <c r="A21" s="92" t="s">
        <v>36</v>
      </c>
      <c r="B21" s="46"/>
      <c r="C21" s="140" t="s">
        <v>21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2"/>
      <c r="R21" s="1"/>
    </row>
    <row r="22" spans="1:45" ht="18.75">
      <c r="A22" s="93"/>
      <c r="B22" s="9"/>
      <c r="C22" s="55" t="s">
        <v>6</v>
      </c>
      <c r="D22" s="133" t="s">
        <v>15</v>
      </c>
      <c r="E22" s="133"/>
      <c r="F22" s="133" t="s">
        <v>16</v>
      </c>
      <c r="G22" s="133"/>
      <c r="H22" s="133" t="s">
        <v>4</v>
      </c>
      <c r="I22" s="134"/>
      <c r="J22" s="56"/>
      <c r="K22" s="55" t="s">
        <v>6</v>
      </c>
      <c r="L22" s="133" t="s">
        <v>15</v>
      </c>
      <c r="M22" s="133"/>
      <c r="N22" s="133" t="s">
        <v>16</v>
      </c>
      <c r="O22" s="133"/>
      <c r="P22" s="133" t="s">
        <v>4</v>
      </c>
      <c r="Q22" s="134"/>
      <c r="R22" s="4"/>
    </row>
    <row r="23" spans="1:45" ht="18.75">
      <c r="A23" s="93"/>
      <c r="B23" s="9"/>
      <c r="C23" s="11" t="s">
        <v>7</v>
      </c>
      <c r="D23" s="131" t="str">
        <f>$Z$3</f>
        <v>Cameron Crowe</v>
      </c>
      <c r="E23" s="132"/>
      <c r="F23" s="98" t="str">
        <f>$AA$3</f>
        <v>Stevenage</v>
      </c>
      <c r="G23" s="99"/>
      <c r="H23" s="116">
        <f>IF($AB$3=0,"",$AB$3)</f>
        <v>2071</v>
      </c>
      <c r="I23" s="117"/>
      <c r="J23" s="48"/>
      <c r="K23" s="11" t="s">
        <v>26</v>
      </c>
      <c r="L23" s="98"/>
      <c r="M23" s="99"/>
      <c r="N23" s="98"/>
      <c r="O23" s="99"/>
      <c r="P23" s="116"/>
      <c r="Q23" s="117"/>
      <c r="R23" s="4"/>
    </row>
    <row r="24" spans="1:45" ht="18.75">
      <c r="A24" s="93"/>
      <c r="B24" s="9"/>
      <c r="C24" s="11" t="s">
        <v>8</v>
      </c>
      <c r="D24" s="131" t="str">
        <f>$Z$4</f>
        <v>Ralph Williams</v>
      </c>
      <c r="E24" s="132"/>
      <c r="F24" s="98" t="str">
        <f>$AA$4</f>
        <v>Stevenage</v>
      </c>
      <c r="G24" s="99"/>
      <c r="H24" s="116">
        <f>IF($AB$4=0,"",$AB$4)</f>
        <v>1976</v>
      </c>
      <c r="I24" s="117"/>
      <c r="J24" s="48"/>
      <c r="K24" s="11" t="s">
        <v>27</v>
      </c>
      <c r="L24" s="98"/>
      <c r="M24" s="99"/>
      <c r="N24" s="98"/>
      <c r="O24" s="99"/>
      <c r="P24" s="116"/>
      <c r="Q24" s="117"/>
      <c r="R24" s="4"/>
    </row>
    <row r="25" spans="1:45" ht="19.5" thickBot="1">
      <c r="A25" s="94"/>
      <c r="B25" s="9"/>
      <c r="C25" s="12" t="s">
        <v>9</v>
      </c>
      <c r="D25" s="131" t="str">
        <f>$Z$5</f>
        <v>Haydn Williams</v>
      </c>
      <c r="E25" s="132"/>
      <c r="F25" s="98" t="str">
        <f>$AA$5</f>
        <v>Stevenage</v>
      </c>
      <c r="G25" s="99"/>
      <c r="H25" s="116">
        <f>IF($AB$5=0,"",$AB$5)</f>
        <v>1491</v>
      </c>
      <c r="I25" s="117"/>
      <c r="J25" s="48"/>
      <c r="K25" s="12" t="s">
        <v>28</v>
      </c>
      <c r="L25" s="98"/>
      <c r="M25" s="99"/>
      <c r="N25" s="98"/>
      <c r="O25" s="99"/>
      <c r="P25" s="116"/>
      <c r="Q25" s="117"/>
      <c r="R25" s="4"/>
    </row>
    <row r="26" spans="1:45" ht="21" thickTop="1">
      <c r="A26" s="43">
        <v>4</v>
      </c>
      <c r="B26" s="9"/>
      <c r="C26" s="29" t="s">
        <v>10</v>
      </c>
      <c r="D26" s="131" t="str">
        <f>$Z$6</f>
        <v>Edward Hopper</v>
      </c>
      <c r="E26" s="132"/>
      <c r="F26" s="98" t="str">
        <f>$AA$6</f>
        <v>D &amp; T AC</v>
      </c>
      <c r="G26" s="99"/>
      <c r="H26" s="116">
        <f>IF($AB$6=0,"",$AB$6)</f>
        <v>1435</v>
      </c>
      <c r="I26" s="117"/>
      <c r="J26" s="48"/>
      <c r="K26" s="12" t="s">
        <v>29</v>
      </c>
      <c r="L26" s="98"/>
      <c r="M26" s="99"/>
      <c r="N26" s="98"/>
      <c r="O26" s="99"/>
      <c r="P26" s="116"/>
      <c r="Q26" s="117"/>
      <c r="R26" s="4"/>
    </row>
    <row r="27" spans="1:45" ht="18.75">
      <c r="A27" s="92" t="s">
        <v>44</v>
      </c>
      <c r="B27" s="9"/>
      <c r="C27" s="11" t="s">
        <v>11</v>
      </c>
      <c r="D27" s="100" t="str">
        <f>$Z$7</f>
        <v/>
      </c>
      <c r="E27" s="101"/>
      <c r="F27" s="100" t="str">
        <f>$AA$7</f>
        <v/>
      </c>
      <c r="G27" s="101"/>
      <c r="H27" s="102" t="str">
        <f>IF($AB$7=0,"",$AB$7)</f>
        <v/>
      </c>
      <c r="I27" s="103"/>
      <c r="J27" s="48"/>
      <c r="K27" s="50" t="s">
        <v>30</v>
      </c>
      <c r="L27" s="98"/>
      <c r="M27" s="99"/>
      <c r="N27" s="98"/>
      <c r="O27" s="99"/>
      <c r="P27" s="102"/>
      <c r="Q27" s="103"/>
      <c r="R27" s="4"/>
    </row>
    <row r="28" spans="1:45" ht="18.75">
      <c r="A28" s="93"/>
      <c r="B28" s="9"/>
      <c r="C28" s="11" t="s">
        <v>12</v>
      </c>
      <c r="D28" s="98" t="str">
        <f>$Z$8</f>
        <v/>
      </c>
      <c r="E28" s="99"/>
      <c r="F28" s="98" t="str">
        <f>$AA$8</f>
        <v/>
      </c>
      <c r="G28" s="99"/>
      <c r="H28" s="102" t="str">
        <f>IF($AB$8=0,"",$AB$8)</f>
        <v/>
      </c>
      <c r="I28" s="103"/>
      <c r="J28" s="48"/>
      <c r="K28" s="11" t="s">
        <v>31</v>
      </c>
      <c r="L28" s="98"/>
      <c r="M28" s="99"/>
      <c r="N28" s="98"/>
      <c r="O28" s="99"/>
      <c r="P28" s="102"/>
      <c r="Q28" s="103"/>
      <c r="R28" s="4"/>
    </row>
    <row r="29" spans="1:45" ht="18.75">
      <c r="A29" s="93"/>
      <c r="B29" s="9"/>
      <c r="C29" s="12" t="s">
        <v>13</v>
      </c>
      <c r="D29" s="98"/>
      <c r="E29" s="99"/>
      <c r="F29" s="98"/>
      <c r="G29" s="99"/>
      <c r="H29" s="102"/>
      <c r="I29" s="103"/>
      <c r="J29" s="48"/>
      <c r="K29" s="12" t="s">
        <v>32</v>
      </c>
      <c r="L29" s="98"/>
      <c r="M29" s="99"/>
      <c r="N29" s="98"/>
      <c r="O29" s="99"/>
      <c r="P29" s="102"/>
      <c r="Q29" s="103"/>
      <c r="R29" s="4"/>
    </row>
    <row r="30" spans="1:45" ht="19.5" thickBot="1">
      <c r="A30" s="93"/>
      <c r="B30" s="9"/>
      <c r="C30" s="34" t="s">
        <v>14</v>
      </c>
      <c r="D30" s="104"/>
      <c r="E30" s="105"/>
      <c r="F30" s="104"/>
      <c r="G30" s="105"/>
      <c r="H30" s="106"/>
      <c r="I30" s="107"/>
      <c r="J30" s="49"/>
      <c r="K30" s="34" t="s">
        <v>33</v>
      </c>
      <c r="L30" s="104"/>
      <c r="M30" s="105"/>
      <c r="N30" s="104"/>
      <c r="O30" s="105"/>
      <c r="P30" s="106"/>
      <c r="Q30" s="107"/>
      <c r="R30" s="4"/>
    </row>
    <row r="31" spans="1:45" ht="19.5" thickBot="1">
      <c r="A31" s="94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</row>
    <row r="32" spans="1:45" ht="13.5" thickTop="1"/>
  </sheetData>
  <mergeCells count="155">
    <mergeCell ref="O5:P5"/>
    <mergeCell ref="Q5:R5"/>
    <mergeCell ref="C5:D5"/>
    <mergeCell ref="E5:F5"/>
    <mergeCell ref="G5:H5"/>
    <mergeCell ref="I5:J5"/>
    <mergeCell ref="K5:L5"/>
    <mergeCell ref="M5:N5"/>
    <mergeCell ref="P22:Q22"/>
    <mergeCell ref="C21:Q21"/>
    <mergeCell ref="G15:G16"/>
    <mergeCell ref="G17:G18"/>
    <mergeCell ref="A27:A31"/>
    <mergeCell ref="L3:R3"/>
    <mergeCell ref="B3:K3"/>
    <mergeCell ref="E15:E16"/>
    <mergeCell ref="E17:E18"/>
    <mergeCell ref="F22:G22"/>
    <mergeCell ref="C4:D4"/>
    <mergeCell ref="B9:B10"/>
    <mergeCell ref="L22:M22"/>
    <mergeCell ref="N22:O22"/>
    <mergeCell ref="B11:B12"/>
    <mergeCell ref="B13:B14"/>
    <mergeCell ref="B15:B16"/>
    <mergeCell ref="B17:B18"/>
    <mergeCell ref="E13:E14"/>
    <mergeCell ref="H22:I22"/>
    <mergeCell ref="AP17:AP18"/>
    <mergeCell ref="AR17:AR18"/>
    <mergeCell ref="AD17:AD18"/>
    <mergeCell ref="AF17:AF18"/>
    <mergeCell ref="AH17:AH18"/>
    <mergeCell ref="AJ17:AJ18"/>
    <mergeCell ref="AN17:AN18"/>
    <mergeCell ref="AL17:AL18"/>
    <mergeCell ref="C6:D6"/>
    <mergeCell ref="C7:D7"/>
    <mergeCell ref="C9:C10"/>
    <mergeCell ref="E9:E10"/>
    <mergeCell ref="E6:F6"/>
    <mergeCell ref="E7:F7"/>
    <mergeCell ref="G9:G10"/>
    <mergeCell ref="G13:G14"/>
    <mergeCell ref="I9:I10"/>
    <mergeCell ref="K9:K10"/>
    <mergeCell ref="C11:C12"/>
    <mergeCell ref="E11:E12"/>
    <mergeCell ref="I11:I12"/>
    <mergeCell ref="G11:G12"/>
    <mergeCell ref="K11:K12"/>
    <mergeCell ref="I13:I14"/>
    <mergeCell ref="D23:E23"/>
    <mergeCell ref="D24:E24"/>
    <mergeCell ref="D25:E25"/>
    <mergeCell ref="D26:E26"/>
    <mergeCell ref="C19:D19"/>
    <mergeCell ref="C13:C14"/>
    <mergeCell ref="C15:C16"/>
    <mergeCell ref="C17:C18"/>
    <mergeCell ref="D22:E22"/>
    <mergeCell ref="I15:I16"/>
    <mergeCell ref="I17:I18"/>
    <mergeCell ref="K13:K14"/>
    <mergeCell ref="K15:K16"/>
    <mergeCell ref="K17:K18"/>
    <mergeCell ref="M13:M14"/>
    <mergeCell ref="M15:M16"/>
    <mergeCell ref="M17:M18"/>
    <mergeCell ref="O19:P19"/>
    <mergeCell ref="Q19:R19"/>
    <mergeCell ref="O17:O18"/>
    <mergeCell ref="Q9:Q10"/>
    <mergeCell ref="Q11:Q12"/>
    <mergeCell ref="Q13:Q14"/>
    <mergeCell ref="Q15:Q16"/>
    <mergeCell ref="M9:M10"/>
    <mergeCell ref="M11:M12"/>
    <mergeCell ref="F23:G23"/>
    <mergeCell ref="F24:G24"/>
    <mergeCell ref="F25:G25"/>
    <mergeCell ref="N25:O25"/>
    <mergeCell ref="O9:O10"/>
    <mergeCell ref="O11:O12"/>
    <mergeCell ref="O13:O14"/>
    <mergeCell ref="O15:O16"/>
    <mergeCell ref="F26:G26"/>
    <mergeCell ref="Q17:Q18"/>
    <mergeCell ref="E19:F19"/>
    <mergeCell ref="G19:H19"/>
    <mergeCell ref="I19:J19"/>
    <mergeCell ref="K19:L19"/>
    <mergeCell ref="M19:N19"/>
    <mergeCell ref="L23:M23"/>
    <mergeCell ref="L24:M24"/>
    <mergeCell ref="L25:M25"/>
    <mergeCell ref="L26:M26"/>
    <mergeCell ref="H24:I24"/>
    <mergeCell ref="H25:I25"/>
    <mergeCell ref="H26:I26"/>
    <mergeCell ref="P23:Q23"/>
    <mergeCell ref="P24:Q24"/>
    <mergeCell ref="P26:Q26"/>
    <mergeCell ref="P25:Q25"/>
    <mergeCell ref="N23:O23"/>
    <mergeCell ref="N24:O24"/>
    <mergeCell ref="N26:O26"/>
    <mergeCell ref="Q4:R4"/>
    <mergeCell ref="Q6:R6"/>
    <mergeCell ref="Q7:R7"/>
    <mergeCell ref="M4:N4"/>
    <mergeCell ref="M6:N6"/>
    <mergeCell ref="M7:N7"/>
    <mergeCell ref="O4:P4"/>
    <mergeCell ref="O6:P6"/>
    <mergeCell ref="O7:P7"/>
    <mergeCell ref="B2:I2"/>
    <mergeCell ref="L27:M27"/>
    <mergeCell ref="N27:O27"/>
    <mergeCell ref="I4:J4"/>
    <mergeCell ref="I6:J6"/>
    <mergeCell ref="I7:J7"/>
    <mergeCell ref="K4:L4"/>
    <mergeCell ref="K6:L6"/>
    <mergeCell ref="K7:L7"/>
    <mergeCell ref="E4:F4"/>
    <mergeCell ref="G7:H7"/>
    <mergeCell ref="D30:E30"/>
    <mergeCell ref="F30:G30"/>
    <mergeCell ref="H30:I30"/>
    <mergeCell ref="D29:E29"/>
    <mergeCell ref="F29:G29"/>
    <mergeCell ref="H29:I29"/>
    <mergeCell ref="F28:G28"/>
    <mergeCell ref="H28:I28"/>
    <mergeCell ref="H23:I23"/>
    <mergeCell ref="N29:O29"/>
    <mergeCell ref="P29:Q29"/>
    <mergeCell ref="L30:M30"/>
    <mergeCell ref="N30:O30"/>
    <mergeCell ref="P30:Q30"/>
    <mergeCell ref="P27:Q27"/>
    <mergeCell ref="L28:M28"/>
    <mergeCell ref="N28:O28"/>
    <mergeCell ref="P28:Q28"/>
    <mergeCell ref="A21:A25"/>
    <mergeCell ref="A4:A7"/>
    <mergeCell ref="A9:A19"/>
    <mergeCell ref="L29:M29"/>
    <mergeCell ref="D27:E27"/>
    <mergeCell ref="F27:G27"/>
    <mergeCell ref="H27:I27"/>
    <mergeCell ref="D28:E28"/>
    <mergeCell ref="G4:H4"/>
    <mergeCell ref="G6:H6"/>
  </mergeCells>
  <phoneticPr fontId="0" type="noConversion"/>
  <pageMargins left="0.59055118110236227" right="0.59055118110236227" top="0.52" bottom="0.51" header="0.51181102362204722" footer="0.51181102362204722"/>
  <pageSetup paperSize="9" scale="9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I35"/>
  <sheetViews>
    <sheetView showGridLines="0" tabSelected="1" zoomScale="125" zoomScaleNormal="125" workbookViewId="0">
      <selection activeCell="C4" sqref="C4:E4"/>
    </sheetView>
  </sheetViews>
  <sheetFormatPr defaultColWidth="8.85546875" defaultRowHeight="12.75"/>
  <cols>
    <col min="1" max="1" width="10.140625" customWidth="1"/>
    <col min="2" max="2" width="17.7109375" customWidth="1"/>
    <col min="3" max="24" width="7.28515625" customWidth="1"/>
    <col min="31" max="31" width="8.85546875" customWidth="1"/>
    <col min="32" max="32" width="18.42578125" customWidth="1"/>
    <col min="33" max="33" width="15" customWidth="1"/>
  </cols>
  <sheetData>
    <row r="1" spans="1:35" ht="13.5" thickBot="1"/>
    <row r="2" spans="1:35" ht="11.25" customHeight="1" thickBo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  <c r="Y2" s="24"/>
      <c r="Z2" s="35" t="s">
        <v>23</v>
      </c>
      <c r="AA2" s="36" t="s">
        <v>16</v>
      </c>
      <c r="AB2" s="37" t="s">
        <v>24</v>
      </c>
    </row>
    <row r="3" spans="1:35" ht="24.75" thickTop="1" thickBot="1">
      <c r="A3" s="42">
        <v>1</v>
      </c>
      <c r="B3" s="169" t="s">
        <v>74</v>
      </c>
      <c r="C3" s="170"/>
      <c r="D3" s="170"/>
      <c r="E3" s="170"/>
      <c r="F3" s="170"/>
      <c r="G3" s="170"/>
      <c r="H3" s="170"/>
      <c r="I3" s="170"/>
      <c r="J3" s="170"/>
      <c r="K3" s="170"/>
      <c r="L3" s="145" t="s">
        <v>77</v>
      </c>
      <c r="M3" s="145"/>
      <c r="N3" s="145"/>
      <c r="O3" s="145"/>
      <c r="P3" s="145"/>
      <c r="Q3" s="145"/>
      <c r="R3" s="145"/>
      <c r="S3" s="145"/>
      <c r="T3" s="171"/>
      <c r="U3" s="66"/>
      <c r="V3" s="67"/>
      <c r="W3" s="67"/>
      <c r="Y3" s="40" t="s">
        <v>34</v>
      </c>
      <c r="Z3" s="22" t="str">
        <f>IF($F$4="","",$F$4)</f>
        <v>Steve Mayfield</v>
      </c>
      <c r="AA3" s="20" t="str">
        <f>IF($F$8="","",$F$8)</f>
        <v>Stevenage</v>
      </c>
      <c r="AB3" s="18">
        <f>IF($F$20="",0,$F$20)</f>
        <v>1763</v>
      </c>
      <c r="AI3" s="16"/>
    </row>
    <row r="4" spans="1:35" ht="18.75">
      <c r="A4" s="92" t="s">
        <v>35</v>
      </c>
      <c r="B4" s="5" t="s">
        <v>0</v>
      </c>
      <c r="C4" s="110" t="s">
        <v>65</v>
      </c>
      <c r="D4" s="160"/>
      <c r="E4" s="161"/>
      <c r="F4" s="110" t="s">
        <v>69</v>
      </c>
      <c r="G4" s="160"/>
      <c r="H4" s="161"/>
      <c r="I4" s="110"/>
      <c r="J4" s="160"/>
      <c r="K4" s="161"/>
      <c r="L4" s="110"/>
      <c r="M4" s="160"/>
      <c r="N4" s="161"/>
      <c r="O4" s="110"/>
      <c r="P4" s="160"/>
      <c r="Q4" s="161"/>
      <c r="R4" s="110"/>
      <c r="S4" s="160"/>
      <c r="T4" s="168"/>
      <c r="U4" s="68"/>
      <c r="V4" s="68"/>
      <c r="W4" s="68"/>
      <c r="X4" s="68"/>
      <c r="Y4" s="41">
        <v>2</v>
      </c>
      <c r="Z4" s="23" t="str">
        <f>IF($C$4="","",$C$4)</f>
        <v>Stuart Stafford</v>
      </c>
      <c r="AA4" s="21" t="str">
        <f>IF($C$8="","",$C$8)</f>
        <v>D &amp; T AC</v>
      </c>
      <c r="AB4" s="19">
        <f>IF($C$20="",0,$C$20)</f>
        <v>827</v>
      </c>
      <c r="AI4" s="16"/>
    </row>
    <row r="5" spans="1:35" ht="18.75">
      <c r="A5" s="92"/>
      <c r="B5" s="57" t="s">
        <v>61</v>
      </c>
      <c r="C5" s="178">
        <v>3565533</v>
      </c>
      <c r="D5" s="179"/>
      <c r="E5" s="180"/>
      <c r="F5" s="114">
        <v>2811721</v>
      </c>
      <c r="G5" s="164"/>
      <c r="H5" s="115"/>
      <c r="I5" s="114"/>
      <c r="J5" s="164"/>
      <c r="K5" s="115"/>
      <c r="L5" s="114"/>
      <c r="M5" s="164"/>
      <c r="N5" s="115"/>
      <c r="O5" s="87"/>
      <c r="P5" s="88"/>
      <c r="Q5" s="89"/>
      <c r="R5" s="114"/>
      <c r="S5" s="164"/>
      <c r="T5" s="124"/>
      <c r="U5" s="68"/>
      <c r="V5" s="68"/>
      <c r="W5" s="68"/>
      <c r="X5" s="68"/>
      <c r="Y5" s="41">
        <v>3</v>
      </c>
      <c r="Z5" s="23" t="str">
        <f>IF($L$4="","",$L$4)</f>
        <v/>
      </c>
      <c r="AA5" s="21" t="str">
        <f>IF($L$8="","",$L$8)</f>
        <v/>
      </c>
      <c r="AB5" s="19">
        <f>IF($L$20="",0,$L$20)</f>
        <v>0</v>
      </c>
      <c r="AI5" s="16"/>
    </row>
    <row r="6" spans="1:35" ht="18.75">
      <c r="A6" s="92"/>
      <c r="B6" s="57" t="s">
        <v>46</v>
      </c>
      <c r="C6" s="114" t="s">
        <v>50</v>
      </c>
      <c r="D6" s="162"/>
      <c r="E6" s="158"/>
      <c r="F6" s="114" t="s">
        <v>52</v>
      </c>
      <c r="G6" s="162"/>
      <c r="H6" s="158"/>
      <c r="I6" s="114"/>
      <c r="J6" s="162"/>
      <c r="K6" s="158"/>
      <c r="L6" s="114"/>
      <c r="M6" s="162"/>
      <c r="N6" s="158"/>
      <c r="O6" s="114"/>
      <c r="P6" s="162"/>
      <c r="Q6" s="158"/>
      <c r="R6" s="114"/>
      <c r="S6" s="162"/>
      <c r="T6" s="165"/>
      <c r="U6" s="68"/>
      <c r="V6" s="69"/>
      <c r="W6" s="68"/>
      <c r="X6" s="69"/>
      <c r="Y6" s="41">
        <v>4</v>
      </c>
      <c r="Z6" s="23" t="str">
        <f>IF($I$4="","",$I$4)</f>
        <v/>
      </c>
      <c r="AA6" s="21" t="str">
        <f>IF($I$8="","",$I$8)</f>
        <v/>
      </c>
      <c r="AB6" s="19">
        <f>IF($I$20="",0,$I$20)</f>
        <v>0</v>
      </c>
      <c r="AI6" s="16"/>
    </row>
    <row r="7" spans="1:35" ht="21">
      <c r="A7" s="92"/>
      <c r="B7" s="51" t="s">
        <v>1</v>
      </c>
      <c r="C7" s="112">
        <v>18</v>
      </c>
      <c r="D7" s="163"/>
      <c r="E7" s="158"/>
      <c r="F7" s="112">
        <v>34</v>
      </c>
      <c r="G7" s="163"/>
      <c r="H7" s="158"/>
      <c r="I7" s="114"/>
      <c r="J7" s="162"/>
      <c r="K7" s="158"/>
      <c r="L7" s="114"/>
      <c r="M7" s="162"/>
      <c r="N7" s="158"/>
      <c r="O7" s="114"/>
      <c r="P7" s="162"/>
      <c r="Q7" s="158"/>
      <c r="R7" s="114"/>
      <c r="S7" s="162"/>
      <c r="T7" s="165"/>
      <c r="U7" s="70"/>
      <c r="V7" s="70"/>
      <c r="W7" s="70"/>
      <c r="X7" s="70"/>
      <c r="Y7" s="41">
        <v>5</v>
      </c>
      <c r="Z7" s="23" t="str">
        <f>IF($R$4="","",$R$4)</f>
        <v/>
      </c>
      <c r="AA7" s="21" t="str">
        <f>IF($R$8="","",$R$8)</f>
        <v/>
      </c>
      <c r="AB7" s="19">
        <f>IF($R$20="",0,$R$20)</f>
        <v>0</v>
      </c>
      <c r="AI7" s="16"/>
    </row>
    <row r="8" spans="1:35" ht="19.5" thickBot="1">
      <c r="A8" s="95"/>
      <c r="B8" s="6" t="s">
        <v>2</v>
      </c>
      <c r="C8" s="114" t="s">
        <v>71</v>
      </c>
      <c r="D8" s="164"/>
      <c r="E8" s="158"/>
      <c r="F8" s="114" t="s">
        <v>70</v>
      </c>
      <c r="G8" s="164"/>
      <c r="H8" s="158"/>
      <c r="I8" s="114"/>
      <c r="J8" s="162"/>
      <c r="K8" s="158"/>
      <c r="L8" s="114"/>
      <c r="M8" s="162"/>
      <c r="N8" s="158"/>
      <c r="O8" s="114"/>
      <c r="P8" s="162"/>
      <c r="Q8" s="158"/>
      <c r="R8" s="114"/>
      <c r="S8" s="162"/>
      <c r="T8" s="165"/>
      <c r="U8" s="68"/>
      <c r="V8" s="68"/>
      <c r="W8" s="68"/>
      <c r="X8" s="68"/>
      <c r="Y8" s="41">
        <v>6</v>
      </c>
      <c r="Z8" s="38" t="e">
        <f>IF(#REF!="","",#REF!)</f>
        <v>#REF!</v>
      </c>
      <c r="AA8" s="39" t="e">
        <f>IF(#REF!="","",#REF!)</f>
        <v>#REF!</v>
      </c>
      <c r="AB8" s="19" t="e">
        <f>IF(#REF!="",0,#REF!)</f>
        <v>#REF!</v>
      </c>
      <c r="AI8" s="16"/>
    </row>
    <row r="9" spans="1:35" ht="21" thickTop="1">
      <c r="A9" s="42">
        <v>2</v>
      </c>
      <c r="B9" s="7"/>
      <c r="C9" s="52" t="s">
        <v>3</v>
      </c>
      <c r="D9" s="53" t="s">
        <v>4</v>
      </c>
      <c r="E9" s="53" t="s">
        <v>60</v>
      </c>
      <c r="F9" s="53" t="s">
        <v>3</v>
      </c>
      <c r="G9" s="53" t="s">
        <v>4</v>
      </c>
      <c r="H9" s="53" t="s">
        <v>60</v>
      </c>
      <c r="I9" s="53" t="s">
        <v>3</v>
      </c>
      <c r="J9" s="53" t="s">
        <v>4</v>
      </c>
      <c r="K9" s="53" t="s">
        <v>60</v>
      </c>
      <c r="L9" s="53" t="s">
        <v>3</v>
      </c>
      <c r="M9" s="53" t="s">
        <v>4</v>
      </c>
      <c r="N9" s="53" t="s">
        <v>60</v>
      </c>
      <c r="O9" s="53" t="s">
        <v>3</v>
      </c>
      <c r="P9" s="53" t="s">
        <v>4</v>
      </c>
      <c r="Q9" s="53" t="s">
        <v>60</v>
      </c>
      <c r="R9" s="53" t="s">
        <v>3</v>
      </c>
      <c r="S9" s="53" t="s">
        <v>4</v>
      </c>
      <c r="T9" s="53" t="s">
        <v>60</v>
      </c>
      <c r="U9" s="71"/>
      <c r="V9" s="71"/>
      <c r="W9" s="71"/>
      <c r="X9" s="71"/>
      <c r="Y9" s="41">
        <v>7</v>
      </c>
      <c r="Z9" s="38" t="e">
        <f>IF(#REF!="","",#REF!)</f>
        <v>#REF!</v>
      </c>
      <c r="AA9" s="39" t="e">
        <f>IF(#REF!="","",#REF!)</f>
        <v>#REF!</v>
      </c>
      <c r="AB9" s="19" t="e">
        <f>IF(#REF!="",0,#REF!)</f>
        <v>#REF!</v>
      </c>
      <c r="AI9" s="16"/>
    </row>
    <row r="10" spans="1:35" ht="15.75" customHeight="1">
      <c r="A10" s="92" t="s">
        <v>43</v>
      </c>
      <c r="B10" s="151" t="s">
        <v>17</v>
      </c>
      <c r="C10" s="135">
        <v>4.33</v>
      </c>
      <c r="D10" s="25">
        <f>IF(C4="","",IF(C10="",0,INT(0.14354*((C10*100)-220)^1.4)))</f>
        <v>261</v>
      </c>
      <c r="E10" s="25">
        <f>IF(C4="","",IF(C10="",0,INT(0.14354*((ROUNDDOWN(C10*HLOOKUP(C6,'Age Correction'!$C3:$H8,2),2)*100)-220)^1.4)))</f>
        <v>328</v>
      </c>
      <c r="F10" s="135">
        <v>4.42</v>
      </c>
      <c r="G10" s="25">
        <f>IF(F4="","",IF(F10="",0,INT(0.14354*((F10*100)-220)^1.4)))</f>
        <v>276</v>
      </c>
      <c r="H10" s="25">
        <f>IF(F4="","",IF(F10="",0,INT(0.14354*((ROUNDDOWN(F10*HLOOKUP(F6,'Age Correction'!$C3:$H8,2),2)*100)-220)^1.4)))</f>
        <v>467</v>
      </c>
      <c r="I10" s="128"/>
      <c r="J10" s="25" t="str">
        <f>IF(I4="","",IF(I10="",0,INT(0.14354*((I10*100)-220)^1.4)))</f>
        <v/>
      </c>
      <c r="K10" s="25" t="str">
        <f>IF(I4="","",IF(I10="",0,INT(0.14354*((ROUNDDOWN(I10*HLOOKUP(I6,'Age Correction'!$C3:$H8,2),2)*100)-220)^1.4)))</f>
        <v/>
      </c>
      <c r="L10" s="128"/>
      <c r="M10" s="25" t="str">
        <f>IF(L4="","",IF(L10="",0,INT(0.14354*((L10*100)-220)^1.4)))</f>
        <v/>
      </c>
      <c r="N10" s="25" t="str">
        <f>IF(L4="","",IF(L10="",0,INT(0.14354*((ROUNDDOWN(L10*HLOOKUP(L6,'Age Correction'!$C3:$H8,2),2)*100)-220)^1.4)))</f>
        <v/>
      </c>
      <c r="O10" s="128"/>
      <c r="P10" s="25" t="str">
        <f>IF(O4="","",IF(O10="",0,INT(0.14354*((O10*100)-220)^1.4)))</f>
        <v/>
      </c>
      <c r="Q10" s="25" t="str">
        <f>IF(O4="","",IF(O10="",0,INT(0.14354*((ROUNDDOWN(O10*HLOOKUP(O6,'Age Correction'!$C3:$H8,2),2)*100)-220)^1.4)))</f>
        <v/>
      </c>
      <c r="R10" s="128"/>
      <c r="S10" s="25" t="str">
        <f>IF(R4="","",IF(R10="",0,INT(0.14354*((R10*100)-220)^1.4)))</f>
        <v/>
      </c>
      <c r="T10" s="27" t="str">
        <f>IF(R4="","",IF(R10="",0,INT(0.14354*((ROUNDDOWN(R10*HLOOKUP(R6,'Age Correction'!$C3:$H8,2),2)*100)-220)^1.4)))</f>
        <v/>
      </c>
      <c r="U10" s="72"/>
      <c r="V10" s="73"/>
      <c r="W10" s="72"/>
      <c r="X10" s="73"/>
      <c r="Y10" s="41">
        <v>8</v>
      </c>
      <c r="Z10" s="23" t="str">
        <f>IF($O$4="","",$O$4)</f>
        <v/>
      </c>
      <c r="AA10" s="21" t="str">
        <f>IF($O$8="","",$O$8)</f>
        <v/>
      </c>
      <c r="AB10" s="19">
        <f>IF($O$20="",0,$O$20)</f>
        <v>0</v>
      </c>
      <c r="AI10" s="16"/>
    </row>
    <row r="11" spans="1:35" ht="15.75">
      <c r="A11" s="96"/>
      <c r="B11" s="151"/>
      <c r="C11" s="136"/>
      <c r="D11" s="14" t="s">
        <v>22</v>
      </c>
      <c r="E11" s="14" t="s">
        <v>22</v>
      </c>
      <c r="F11" s="136"/>
      <c r="G11" s="14" t="s">
        <v>22</v>
      </c>
      <c r="H11" s="14" t="s">
        <v>22</v>
      </c>
      <c r="I11" s="129"/>
      <c r="J11" s="14" t="s">
        <v>22</v>
      </c>
      <c r="K11" s="14" t="s">
        <v>22</v>
      </c>
      <c r="L11" s="129"/>
      <c r="M11" s="14" t="s">
        <v>22</v>
      </c>
      <c r="N11" s="14" t="s">
        <v>22</v>
      </c>
      <c r="O11" s="129"/>
      <c r="P11" s="14" t="s">
        <v>22</v>
      </c>
      <c r="Q11" s="14" t="s">
        <v>22</v>
      </c>
      <c r="R11" s="129"/>
      <c r="S11" s="14" t="s">
        <v>22</v>
      </c>
      <c r="T11" s="26" t="s">
        <v>22</v>
      </c>
      <c r="U11" s="72"/>
      <c r="V11" s="74"/>
      <c r="W11" s="72"/>
      <c r="X11" s="74"/>
      <c r="Y11" s="41">
        <v>9</v>
      </c>
      <c r="Z11" s="23" t="str">
        <f>IF($U$4="","",$U$4)</f>
        <v/>
      </c>
      <c r="AA11" s="21" t="str">
        <f>IF($U$8="","",$U$8)</f>
        <v/>
      </c>
      <c r="AB11" s="19">
        <f>IF($U$20="",0,$U$20)</f>
        <v>0</v>
      </c>
      <c r="AI11" s="16"/>
    </row>
    <row r="12" spans="1:35" ht="15.75">
      <c r="A12" s="96"/>
      <c r="B12" s="151" t="s">
        <v>18</v>
      </c>
      <c r="C12" s="137">
        <v>25.38</v>
      </c>
      <c r="D12" s="25">
        <f>IF(C4="","",IF(C12="",0,INT(10.14*(C12-7)^1.08)))</f>
        <v>235</v>
      </c>
      <c r="E12" s="25">
        <f>IF(C4="","",IF(C12="",0,INT(10.14*(ROUNDDOWN(C12*HLOOKUP(C6,'Age Correction'!$C3:$H8,3),2)-7)^1.08)))</f>
        <v>265</v>
      </c>
      <c r="F12" s="137">
        <v>28.4</v>
      </c>
      <c r="G12" s="25">
        <f>IF(F4="","",IF(F12="",0,INT(10.14*(F12-7)^1.08)))</f>
        <v>277</v>
      </c>
      <c r="H12" s="25">
        <f>IF(F4="","",IF(F12="",0,INT(10.14*(ROUNDDOWN(F12*HLOOKUP(F6,'Age Correction'!$C3:$H8,3),2)-7)^1.08)))</f>
        <v>368</v>
      </c>
      <c r="I12" s="128"/>
      <c r="J12" s="25" t="str">
        <f>IF(I4="","",IF(I12="",0,INT(10.14*(I12-7)^1.08)))</f>
        <v/>
      </c>
      <c r="K12" s="25" t="str">
        <f>IF(I4="","",IF(I12="",0,INT(10.14*(ROUNDDOWN(I12*HLOOKUP(I6,'Age Correction'!$C3:$H8,3),2)-7)^1.08)))</f>
        <v/>
      </c>
      <c r="L12" s="128"/>
      <c r="M12" s="25" t="str">
        <f>IF(L4="","",IF(L12="",0,INT(10.14*(L12-7)^1.08)))</f>
        <v/>
      </c>
      <c r="N12" s="25" t="str">
        <f>IF(L4="","",IF(L12="",0,INT(10.14*(ROUNDDOWN(L12*HLOOKUP(L6,'Age Correction'!$C3:$H8,3),2)-7)^1.08)))</f>
        <v/>
      </c>
      <c r="O12" s="128"/>
      <c r="P12" s="25" t="str">
        <f>IF(O4="","",IF(O12="",0,INT(10.14*(O12-7)^1.08)))</f>
        <v/>
      </c>
      <c r="Q12" s="25" t="str">
        <f>IF(O4="","",IF(O12="",0,INT(10.14*(ROUNDDOWN(O12*HLOOKUP(O6,'Age Correction'!$C3:$H8,3),2)-7)^1.08)))</f>
        <v/>
      </c>
      <c r="R12" s="128"/>
      <c r="S12" s="25" t="str">
        <f>IF(R4="","",IF(R12="",0,INT(10.14*(R12-7)^1.08)))</f>
        <v/>
      </c>
      <c r="T12" s="27" t="str">
        <f>IF(R4="","",IF(R12="",0,INT(10.14*(ROUNDDOWN(R12*HLOOKUP(R6,'Age Correction'!$C3:$H8,3),2)-7)^1.08)))</f>
        <v/>
      </c>
      <c r="U12" s="72"/>
      <c r="V12" s="73"/>
      <c r="W12" s="72"/>
      <c r="X12" s="73"/>
      <c r="Y12" s="41">
        <v>10</v>
      </c>
      <c r="Z12" s="23" t="str">
        <f>IF($W$4="","",$W$4)</f>
        <v/>
      </c>
      <c r="AA12" s="21" t="str">
        <f>IF($W$8="","",$W$8)</f>
        <v/>
      </c>
      <c r="AB12" s="19">
        <f>IF($W$20="",0,$W$20)</f>
        <v>0</v>
      </c>
      <c r="AI12" s="16"/>
    </row>
    <row r="13" spans="1:35" ht="15.75">
      <c r="A13" s="96"/>
      <c r="B13" s="151"/>
      <c r="C13" s="135"/>
      <c r="D13" s="15">
        <f>IF(D12="","",D10+D12)</f>
        <v>496</v>
      </c>
      <c r="E13" s="15">
        <f>IF(E12="","",E10+E12)</f>
        <v>593</v>
      </c>
      <c r="F13" s="135"/>
      <c r="G13" s="15">
        <f>IF(G12="","",G10+G12)</f>
        <v>553</v>
      </c>
      <c r="H13" s="15">
        <f>IF(H12="","",H10+H12)</f>
        <v>835</v>
      </c>
      <c r="I13" s="129"/>
      <c r="J13" s="15" t="str">
        <f>IF(J12="","",J10+J12)</f>
        <v/>
      </c>
      <c r="K13" s="15" t="str">
        <f>IF(K12="","",K10+K12)</f>
        <v/>
      </c>
      <c r="L13" s="129"/>
      <c r="M13" s="15" t="str">
        <f>IF(M12="","",M10+M12)</f>
        <v/>
      </c>
      <c r="N13" s="15" t="str">
        <f>IF(N12="","",N10+N12)</f>
        <v/>
      </c>
      <c r="O13" s="129"/>
      <c r="P13" s="15" t="str">
        <f>IF(P12="","",P10+P12)</f>
        <v/>
      </c>
      <c r="Q13" s="15" t="str">
        <f>IF(Q12="","",Q10+Q12)</f>
        <v/>
      </c>
      <c r="R13" s="129"/>
      <c r="S13" s="15" t="str">
        <f>IF(S12="","",S10+S12)</f>
        <v/>
      </c>
      <c r="T13" s="28" t="str">
        <f>IF(T12="","",T10+T12)</f>
        <v/>
      </c>
      <c r="U13" s="72"/>
      <c r="V13" s="73"/>
      <c r="W13" s="72"/>
      <c r="X13" s="73"/>
      <c r="Y13" s="41">
        <v>11</v>
      </c>
      <c r="Z13" s="38" t="e">
        <f>IF(#REF!="","",#REF!)</f>
        <v>#REF!</v>
      </c>
      <c r="AA13" s="39" t="e">
        <f>IF(#REF!="","",#REF!)</f>
        <v>#REF!</v>
      </c>
      <c r="AB13" s="19" t="e">
        <f>IF(#REF!="",0,#REF!)</f>
        <v>#REF!</v>
      </c>
    </row>
    <row r="14" spans="1:35" ht="15.75">
      <c r="A14" s="96"/>
      <c r="B14" s="151" t="s">
        <v>19</v>
      </c>
      <c r="C14" s="157">
        <v>38.1</v>
      </c>
      <c r="D14" s="25">
        <v>0</v>
      </c>
      <c r="E14" s="25">
        <f>IF(C4="","",IF(C14="",0,INT(5.8425*(38-(ROUNDUP((C14+0.24)*HLOOKUP(C6,'Age Correction'!$C3:$H8,4),2)))^1.81)))</f>
        <v>11</v>
      </c>
      <c r="F14" s="157">
        <v>27.2</v>
      </c>
      <c r="G14" s="25">
        <f>IF(F4="","",IF(F14="",0,INT(5.8425*(38-(F14+0.24))^1.81)))</f>
        <v>416</v>
      </c>
      <c r="H14" s="25">
        <f>IF(F4="","",IF(F14="",0,INT(5.8425*(38-(ROUNDUP((F14+0.24)*HLOOKUP(F6,'Age Correction'!$C3:$H8,4),2)))^1.81)))</f>
        <v>647</v>
      </c>
      <c r="I14" s="126"/>
      <c r="J14" s="25" t="str">
        <f>IF(I4="","",IF(I14="",0,INT(5.8425*(38-(I14+0.24))^1.81)))</f>
        <v/>
      </c>
      <c r="K14" s="25" t="str">
        <f>IF(I4="","",IF(I14="",0,INT(5.8425*(38-(ROUNDUP((I14+0.24)*HLOOKUP(I6,'Age Correction'!$C3:$H8,4),2)))^1.81)))</f>
        <v/>
      </c>
      <c r="L14" s="126"/>
      <c r="M14" s="25" t="str">
        <f>IF(L4="","",IF(L14="",0,INT(5.8425*(38-(L14+0.24))^1.81)))</f>
        <v/>
      </c>
      <c r="N14" s="25" t="str">
        <f>IF(L4="","",IF(L14="",0,INT(5.8425*(38-(ROUNDUP((L14+0.24)*HLOOKUP(L6,'Age Correction'!$C3:$H8,4),2)))^1.81)))</f>
        <v/>
      </c>
      <c r="O14" s="126"/>
      <c r="P14" s="25" t="str">
        <f>IF(O4="","",IF(O14="",0,INT(5.8425*(38-(O14+0.24))^1.81)))</f>
        <v/>
      </c>
      <c r="Q14" s="25" t="str">
        <f>IF(O4="","",IF(O14="",0,INT(5.8425*(38-(ROUNDUP((O14+0.24)*HLOOKUP(O6,'Age Correction'!$C3:$H8,4),2)))^1.81)))</f>
        <v/>
      </c>
      <c r="R14" s="126"/>
      <c r="S14" s="25" t="str">
        <f>IF(R4="","",IF(R14="",0,INT(5.8425*(38-(R14+0.24))^1.81)))</f>
        <v/>
      </c>
      <c r="T14" s="27" t="str">
        <f>IF(R4="","",IF(R14="",0,INT(5.8425*(38-(ROUNDUP((R14+0.24)*HLOOKUP(R6,'Age Correction'!$C3:$H8,4),2)))^1.81)))</f>
        <v/>
      </c>
      <c r="U14" s="75"/>
      <c r="V14" s="73"/>
      <c r="W14" s="75"/>
      <c r="X14" s="73"/>
      <c r="Y14" s="41">
        <v>12</v>
      </c>
      <c r="Z14" s="38" t="e">
        <f>IF(#REF!="","",#REF!)</f>
        <v>#REF!</v>
      </c>
      <c r="AA14" s="39" t="e">
        <f>IF(#REF!="","",#REF!)</f>
        <v>#REF!</v>
      </c>
      <c r="AB14" s="19" t="e">
        <f>IF(#REF!="",0,#REF!)</f>
        <v>#REF!</v>
      </c>
    </row>
    <row r="15" spans="1:35" ht="15.75">
      <c r="A15" s="96"/>
      <c r="B15" s="151"/>
      <c r="C15" s="143"/>
      <c r="D15" s="15">
        <f>IF(D14="","",D13+D14)</f>
        <v>496</v>
      </c>
      <c r="E15" s="15">
        <f>IF(E14="","",E13+E14)</f>
        <v>604</v>
      </c>
      <c r="F15" s="143"/>
      <c r="G15" s="15">
        <f>IF(G14="","",G13+G14)</f>
        <v>969</v>
      </c>
      <c r="H15" s="15">
        <f>IF(H14="","",H13+H14)</f>
        <v>1482</v>
      </c>
      <c r="I15" s="127"/>
      <c r="J15" s="15" t="str">
        <f>IF(J14="","",J13+J14)</f>
        <v/>
      </c>
      <c r="K15" s="15" t="str">
        <f>IF(K14="","",K13+K14)</f>
        <v/>
      </c>
      <c r="L15" s="127"/>
      <c r="M15" s="15" t="str">
        <f>IF(M14="","",M13+M14)</f>
        <v/>
      </c>
      <c r="N15" s="15" t="str">
        <f>IF(N14="","",N13+N14)</f>
        <v/>
      </c>
      <c r="O15" s="127"/>
      <c r="P15" s="15" t="str">
        <f>IF(P14="","",P13+P14)</f>
        <v/>
      </c>
      <c r="Q15" s="15" t="str">
        <f>IF(Q14="","",Q13+Q14)</f>
        <v/>
      </c>
      <c r="R15" s="127"/>
      <c r="S15" s="15" t="str">
        <f>IF(S14="","",S13+S14)</f>
        <v/>
      </c>
      <c r="T15" s="28" t="str">
        <f>IF(T14="","",T13+T14)</f>
        <v/>
      </c>
      <c r="U15" s="75"/>
      <c r="V15" s="73"/>
      <c r="W15" s="75"/>
      <c r="X15" s="73"/>
      <c r="Y15" s="41">
        <v>13</v>
      </c>
      <c r="Z15" s="38" t="e">
        <f>IF(#REF!="","",#REF!)</f>
        <v>#REF!</v>
      </c>
      <c r="AA15" s="39" t="e">
        <f>IF(#REF!="","",#REF!)</f>
        <v>#REF!</v>
      </c>
      <c r="AB15" s="19" t="e">
        <f>IF(#REF!="",0,#REF!)</f>
        <v>#REF!</v>
      </c>
    </row>
    <row r="16" spans="1:35" ht="15.75">
      <c r="A16" s="96"/>
      <c r="B16" s="151" t="s">
        <v>20</v>
      </c>
      <c r="C16" s="137">
        <v>23.14</v>
      </c>
      <c r="D16" s="25">
        <f>IF(C4="","",IF(C16="",0,INT(12.91*(C16-4)^1.1)))</f>
        <v>331</v>
      </c>
      <c r="E16" s="25">
        <f>IF(C4="","",IF(C16="",0,INT(12.91*(ROUNDDOWN(C16*HLOOKUP(C6,'Age Correction'!$C3:$H8,5),2)-4)^1.1)))</f>
        <v>376</v>
      </c>
      <c r="F16" s="137">
        <v>22.54</v>
      </c>
      <c r="G16" s="25">
        <f>IF(F4="","",IF(F16="",0,INT(12.91*(F16-4)^1.1)))</f>
        <v>320</v>
      </c>
      <c r="H16" s="25">
        <f>IF(F4="","",IF(F16="",0,INT(12.91*(ROUNDDOWN(F16*HLOOKUP(F6,'Age Correction'!$C3:$H8,5),2)-4)^1.1)))</f>
        <v>329</v>
      </c>
      <c r="I16" s="128"/>
      <c r="J16" s="25" t="str">
        <f>IF(I4="","",IF(I16="",0,INT(12.91*(I16-4)^1.1)))</f>
        <v/>
      </c>
      <c r="K16" s="25" t="str">
        <f>IF(I4="","",IF(I16="",0,INT(12.91*(ROUNDDOWN(I16*HLOOKUP(I6,'Age Correction'!$C3:$H8,5),2)-4)^1.1)))</f>
        <v/>
      </c>
      <c r="L16" s="128"/>
      <c r="M16" s="25" t="str">
        <f>IF(L4="","",IF(L16="",0,INT(12.91*(L16-4)^1.1)))</f>
        <v/>
      </c>
      <c r="N16" s="25" t="str">
        <f>IF(L4="","",IF(L16="",0,INT(12.91*(ROUNDDOWN(L16*HLOOKUP(L6,'Age Correction'!$C3:$H8,5),2)-4)^1.1)))</f>
        <v/>
      </c>
      <c r="O16" s="128"/>
      <c r="P16" s="25" t="str">
        <f>IF(O4="","",IF(O16="",0,INT(12.91*(O16-4)^1.1)))</f>
        <v/>
      </c>
      <c r="Q16" s="25" t="str">
        <f>IF(O4="","",IF(O16="",0,INT(12.91*(ROUNDDOWN(O16*HLOOKUP(O6,'Age Correction'!$C3:$H8,5),2)-4)^1.1)))</f>
        <v/>
      </c>
      <c r="R16" s="128"/>
      <c r="S16" s="25" t="str">
        <f>IF(R4="","",IF(R16="",0,INT(12.91*(R16-4)^1.1)))</f>
        <v/>
      </c>
      <c r="T16" s="27" t="str">
        <f>IF(R4="","",IF(R16="",0,INT(12.91*(ROUNDDOWN(R16*HLOOKUP(R6,'Age Correction'!$C3:$H8,5),2)-4)^1.1)))</f>
        <v/>
      </c>
      <c r="U16" s="72"/>
      <c r="V16" s="73"/>
      <c r="W16" s="72"/>
      <c r="X16" s="73"/>
      <c r="Y16" s="41">
        <v>14</v>
      </c>
      <c r="Z16" s="38" t="e">
        <f>IF(#REF!="","",#REF!)</f>
        <v>#REF!</v>
      </c>
      <c r="AA16" s="39" t="e">
        <f>IF(#REF!="","",#REF!)</f>
        <v>#REF!</v>
      </c>
      <c r="AB16" s="19" t="e">
        <f>IF(#REF!="",0,#REF!)</f>
        <v>#REF!</v>
      </c>
    </row>
    <row r="17" spans="1:28" ht="15.75">
      <c r="A17" s="96"/>
      <c r="B17" s="151"/>
      <c r="C17" s="135"/>
      <c r="D17" s="15">
        <f>IF(D16="","",D15+D16)</f>
        <v>827</v>
      </c>
      <c r="E17" s="15">
        <f>IF(E16="","",E15+E16)</f>
        <v>980</v>
      </c>
      <c r="F17" s="135"/>
      <c r="G17" s="15">
        <f>IF(G16="","",G15+G16)</f>
        <v>1289</v>
      </c>
      <c r="H17" s="15">
        <f>IF(H16="","",H15+H16)</f>
        <v>1811</v>
      </c>
      <c r="I17" s="129"/>
      <c r="J17" s="15" t="str">
        <f>IF(J16="","",J15+J16)</f>
        <v/>
      </c>
      <c r="K17" s="15" t="str">
        <f>IF(K16="","",K15+K16)</f>
        <v/>
      </c>
      <c r="L17" s="129"/>
      <c r="M17" s="15" t="str">
        <f>IF(M16="","",M15+M16)</f>
        <v/>
      </c>
      <c r="N17" s="15" t="str">
        <f>IF(N16="","",N15+N16)</f>
        <v/>
      </c>
      <c r="O17" s="129"/>
      <c r="P17" s="15" t="str">
        <f>IF(P16="","",P15+P16)</f>
        <v/>
      </c>
      <c r="Q17" s="15" t="str">
        <f>IF(Q16="","",Q15+Q16)</f>
        <v/>
      </c>
      <c r="R17" s="129"/>
      <c r="S17" s="15" t="str">
        <f>IF(S16="","",S15+S16)</f>
        <v/>
      </c>
      <c r="T17" s="28" t="str">
        <f>IF(T16="","",T15+T16)</f>
        <v/>
      </c>
      <c r="U17" s="72"/>
      <c r="V17" s="73"/>
      <c r="W17" s="72"/>
      <c r="X17" s="73"/>
      <c r="Y17" s="41">
        <v>15</v>
      </c>
      <c r="Z17" s="38" t="e">
        <f>IF(#REF!="","",#REF!)</f>
        <v>#REF!</v>
      </c>
      <c r="AA17" s="39" t="e">
        <f>IF(#REF!="","",#REF!)</f>
        <v>#REF!</v>
      </c>
      <c r="AB17" s="19" t="e">
        <f>IF(#REF!="",0,#REF!)</f>
        <v>#REF!</v>
      </c>
    </row>
    <row r="18" spans="1:28" ht="15.75">
      <c r="A18" s="96"/>
      <c r="B18" s="151" t="s">
        <v>25</v>
      </c>
      <c r="C18" s="138" t="s">
        <v>72</v>
      </c>
      <c r="D18" s="25">
        <v>0</v>
      </c>
      <c r="E18" s="25">
        <v>0</v>
      </c>
      <c r="F18" s="138" t="s">
        <v>73</v>
      </c>
      <c r="G18" s="25">
        <f>IF(F4="","",IF(F18="",0,INT(0.03768*(480-(VALUE(LEFT(F18))*60+VALUE(RIGHT((F18),4))))^1.85)))</f>
        <v>474</v>
      </c>
      <c r="H18" s="25">
        <f>IF(F4="","",IF(F18="",0,INT(0.03768*(480-ROUNDUP(((VALUE(LEFT(F18))*60+VALUE(RIGHT(F18,4))))*HLOOKUP(F6,'Age Correction'!$C3:$H8,6),2))^1.85)))</f>
        <v>710</v>
      </c>
      <c r="I18" s="120"/>
      <c r="J18" s="25" t="str">
        <f>IF(I4="","",IF(I18="",0,INT(0.03768*(480-(VALUE(LEFT(I18))*60+VALUE(RIGHT((I18),4))))^1.85)))</f>
        <v/>
      </c>
      <c r="K18" s="25" t="str">
        <f>IF(I4="","",IF(I18="",0,INT(0.03768*(480-ROUNDUP(((VALUE(LEFT(I18))*60+VALUE(RIGHT(I18,4))))*HLOOKUP(I6,'Age Correction'!$C3:$H8,6),2))^1.85)))</f>
        <v/>
      </c>
      <c r="L18" s="120"/>
      <c r="M18" s="25" t="str">
        <f>IF(L4="","",IF(L18="",0,INT(0.03768*(480-(VALUE(LEFT(L18))*60+VALUE(RIGHT((L18),4))))^1.85)))</f>
        <v/>
      </c>
      <c r="N18" s="25" t="str">
        <f>IF(L4="","",IF(L18="",0,INT(0.03768*(480-ROUNDUP(((VALUE(LEFT(L18))*60+VALUE(RIGHT(L18,4))))*HLOOKUP(L6,'Age Correction'!$C3:$H8,6),2))^1.85)))</f>
        <v/>
      </c>
      <c r="O18" s="120"/>
      <c r="P18" s="25" t="str">
        <f>IF(O4="","",IF(O18="",0,INT(0.03768*(480-(VALUE(LEFT(O18))*60+VALUE(RIGHT((O18),4))))^1.85)))</f>
        <v/>
      </c>
      <c r="Q18" s="25" t="str">
        <f>IF(O4="","",IF(O18="",0,INT(0.03768*(480-ROUNDUP(((VALUE(LEFT(O18))*60+VALUE(RIGHT(O18,4))))*HLOOKUP(O6,'Age Correction'!$C3:$H8,6),2))^1.85)))</f>
        <v/>
      </c>
      <c r="R18" s="120"/>
      <c r="S18" s="25" t="str">
        <f>IF(R4="","",IF(R18="",0,INT(0.03768*(480-(VALUE(LEFT(R18))*60+VALUE(RIGHT((R18),4))))^1.85)))</f>
        <v/>
      </c>
      <c r="T18" s="27" t="str">
        <f>IF(R4="","",IF(R18="",0,INT(0.03768*(480-ROUNDUP(((VALUE(LEFT(R18))*60+VALUE(RIGHT(R18,4))))*HLOOKUP(R6,'Age Correction'!$C3:$H8,6),2))^1.85)))</f>
        <v/>
      </c>
      <c r="U18" s="76"/>
      <c r="V18" s="73"/>
      <c r="W18" s="76"/>
      <c r="X18" s="73"/>
      <c r="Y18" s="41">
        <v>16</v>
      </c>
      <c r="Z18" s="38" t="e">
        <f>IF(#REF!="","",#REF!)</f>
        <v>#REF!</v>
      </c>
      <c r="AA18" s="39" t="e">
        <f>IF(#REF!="","",#REF!)</f>
        <v>#REF!</v>
      </c>
      <c r="AB18" s="19" t="e">
        <f>IF(#REF!="",0,#REF!)</f>
        <v>#REF!</v>
      </c>
    </row>
    <row r="19" spans="1:28">
      <c r="A19" s="96"/>
      <c r="B19" s="151"/>
      <c r="C19" s="139"/>
      <c r="D19" s="15">
        <f>IF(D18="","",D17+D18)</f>
        <v>827</v>
      </c>
      <c r="E19" s="15">
        <f>IF(E18="","",E17+E18)</f>
        <v>980</v>
      </c>
      <c r="F19" s="139"/>
      <c r="G19" s="15">
        <f>IF(G18="","",G17+G18)</f>
        <v>1763</v>
      </c>
      <c r="H19" s="15">
        <f>IF(H18="","",H17+H18)</f>
        <v>2521</v>
      </c>
      <c r="I19" s="121"/>
      <c r="J19" s="15" t="str">
        <f>IF(J18="","",J17+J18)</f>
        <v/>
      </c>
      <c r="K19" s="15" t="str">
        <f>IF(K18="","",K17+K18)</f>
        <v/>
      </c>
      <c r="L19" s="121"/>
      <c r="M19" s="15" t="str">
        <f>IF(M18="","",M17+M18)</f>
        <v/>
      </c>
      <c r="N19" s="15" t="str">
        <f>IF(N18="","",N17+N18)</f>
        <v/>
      </c>
      <c r="O19" s="121"/>
      <c r="P19" s="15" t="str">
        <f>IF(P18="","",P17+P18)</f>
        <v/>
      </c>
      <c r="Q19" s="15" t="str">
        <f>IF(Q18="","",Q17+Q18)</f>
        <v/>
      </c>
      <c r="R19" s="121"/>
      <c r="S19" s="15" t="str">
        <f>IF(S18="","",S17+S18)</f>
        <v/>
      </c>
      <c r="T19" s="28" t="str">
        <f>IF(T18="","",T17+T18)</f>
        <v/>
      </c>
      <c r="U19" s="76"/>
      <c r="V19" s="73"/>
      <c r="W19" s="76"/>
      <c r="X19" s="73"/>
    </row>
    <row r="20" spans="1:28" ht="19.5" thickBot="1">
      <c r="A20" s="97"/>
      <c r="B20" s="8" t="s">
        <v>5</v>
      </c>
      <c r="C20" s="118">
        <f>D19</f>
        <v>827</v>
      </c>
      <c r="D20" s="125"/>
      <c r="E20" s="65">
        <f>E19</f>
        <v>980</v>
      </c>
      <c r="F20" s="118">
        <f>G19</f>
        <v>1763</v>
      </c>
      <c r="G20" s="125"/>
      <c r="H20" s="65">
        <f>H19</f>
        <v>2521</v>
      </c>
      <c r="I20" s="118" t="str">
        <f>J19</f>
        <v/>
      </c>
      <c r="J20" s="125"/>
      <c r="K20" s="65" t="str">
        <f>K19</f>
        <v/>
      </c>
      <c r="L20" s="118" t="str">
        <f>M19</f>
        <v/>
      </c>
      <c r="M20" s="125"/>
      <c r="N20" s="65" t="str">
        <f>N19</f>
        <v/>
      </c>
      <c r="O20" s="118" t="str">
        <f>P19</f>
        <v/>
      </c>
      <c r="P20" s="125"/>
      <c r="Q20" s="65" t="str">
        <f>Q19</f>
        <v/>
      </c>
      <c r="R20" s="118" t="str">
        <f>S19</f>
        <v/>
      </c>
      <c r="S20" s="125"/>
      <c r="T20" s="83" t="str">
        <f>T19</f>
        <v/>
      </c>
      <c r="U20" s="77"/>
      <c r="V20" s="78"/>
      <c r="W20" s="77"/>
      <c r="X20" s="78"/>
    </row>
    <row r="21" spans="1:28" ht="19.5" thickTop="1">
      <c r="A21" s="85"/>
      <c r="B21" s="30"/>
      <c r="C21" s="79"/>
      <c r="D21" s="80"/>
      <c r="E21" s="79"/>
      <c r="F21" s="79"/>
      <c r="G21" s="80"/>
      <c r="H21" s="79"/>
      <c r="I21" s="79"/>
      <c r="J21" s="80"/>
      <c r="K21" s="79"/>
      <c r="L21" s="79"/>
      <c r="M21" s="80"/>
      <c r="N21" s="79"/>
      <c r="O21" s="79"/>
      <c r="P21" s="80"/>
      <c r="Q21" s="79"/>
      <c r="R21" s="79"/>
      <c r="S21" s="80"/>
      <c r="T21" s="86"/>
      <c r="U21" s="77"/>
      <c r="V21" s="78"/>
      <c r="W21" s="77"/>
      <c r="X21" s="78"/>
    </row>
    <row r="22" spans="1:28" ht="19.5" thickBot="1">
      <c r="A22" s="85"/>
      <c r="B22" s="30"/>
      <c r="C22" s="79"/>
      <c r="D22" s="176" t="s">
        <v>59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80"/>
      <c r="T22" s="86"/>
      <c r="U22" s="77"/>
      <c r="V22" s="78"/>
      <c r="W22" s="77"/>
      <c r="X22" s="78"/>
    </row>
    <row r="23" spans="1:28" ht="17.25" customHeight="1" thickTop="1" thickBot="1">
      <c r="A23" s="43">
        <v>3</v>
      </c>
      <c r="B23" s="30"/>
      <c r="C23" s="79"/>
      <c r="D23" s="32"/>
      <c r="E23" s="32"/>
      <c r="F23" s="31"/>
      <c r="G23" s="32"/>
      <c r="H23" s="32"/>
      <c r="I23" s="31"/>
      <c r="J23" s="32"/>
      <c r="K23" s="32"/>
      <c r="L23" s="31"/>
      <c r="M23" s="32"/>
      <c r="N23" s="32"/>
      <c r="O23" s="31"/>
      <c r="P23" s="32"/>
      <c r="Q23" s="32"/>
      <c r="R23" s="31"/>
      <c r="S23" s="80"/>
      <c r="T23" s="33"/>
      <c r="U23" s="79"/>
      <c r="V23" s="80"/>
      <c r="W23" s="79"/>
      <c r="X23" s="33"/>
    </row>
    <row r="24" spans="1:28" ht="19.5" thickBot="1">
      <c r="A24" s="92" t="s">
        <v>36</v>
      </c>
      <c r="B24" s="9"/>
      <c r="C24" s="82"/>
      <c r="D24" s="140" t="s">
        <v>21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5"/>
      <c r="S24" s="81"/>
      <c r="T24" s="1"/>
      <c r="U24" s="81"/>
      <c r="V24" s="82"/>
      <c r="W24" s="82"/>
    </row>
    <row r="25" spans="1:28" ht="18.75">
      <c r="A25" s="93"/>
      <c r="B25" s="9"/>
      <c r="C25" s="82"/>
      <c r="D25" s="55" t="s">
        <v>6</v>
      </c>
      <c r="E25" s="172" t="s">
        <v>15</v>
      </c>
      <c r="F25" s="173"/>
      <c r="G25" s="172" t="s">
        <v>16</v>
      </c>
      <c r="H25" s="173"/>
      <c r="I25" s="98" t="s">
        <v>4</v>
      </c>
      <c r="J25" s="158"/>
      <c r="K25" s="56"/>
      <c r="L25" s="55" t="s">
        <v>6</v>
      </c>
      <c r="M25" s="98" t="s">
        <v>15</v>
      </c>
      <c r="N25" s="158"/>
      <c r="O25" s="98" t="s">
        <v>16</v>
      </c>
      <c r="P25" s="158"/>
      <c r="Q25" s="167" t="s">
        <v>4</v>
      </c>
      <c r="R25" s="168"/>
      <c r="T25" s="4"/>
    </row>
    <row r="26" spans="1:28" ht="18.75">
      <c r="A26" s="93"/>
      <c r="B26" s="9"/>
      <c r="C26" s="82"/>
      <c r="D26" s="11" t="s">
        <v>7</v>
      </c>
      <c r="E26" s="131" t="str">
        <f>$Z$3</f>
        <v>Steve Mayfield</v>
      </c>
      <c r="F26" s="158"/>
      <c r="G26" s="98" t="str">
        <f>$AA$3</f>
        <v>Stevenage</v>
      </c>
      <c r="H26" s="158"/>
      <c r="I26" s="98">
        <f>IF($AB$3=0,"",$AB$3)</f>
        <v>1763</v>
      </c>
      <c r="J26" s="158"/>
      <c r="K26" s="48"/>
      <c r="L26" s="11" t="s">
        <v>26</v>
      </c>
      <c r="M26" s="98" t="str">
        <f t="shared" ref="M26:M33" si="0">Z11</f>
        <v/>
      </c>
      <c r="N26" s="158"/>
      <c r="O26" s="98" t="str">
        <f t="shared" ref="O26:O33" si="1">AA11</f>
        <v/>
      </c>
      <c r="P26" s="158"/>
      <c r="Q26" s="98" t="str">
        <f>IF($AB$11=0,"",$AB$11)</f>
        <v/>
      </c>
      <c r="R26" s="165"/>
      <c r="T26" s="4"/>
    </row>
    <row r="27" spans="1:28" ht="18.75">
      <c r="A27" s="93"/>
      <c r="B27" s="9"/>
      <c r="C27" s="82"/>
      <c r="D27" s="11" t="s">
        <v>8</v>
      </c>
      <c r="E27" s="131" t="str">
        <f>$Z$4</f>
        <v>Stuart Stafford</v>
      </c>
      <c r="F27" s="158"/>
      <c r="G27" s="98" t="str">
        <f>$AA$4</f>
        <v>D &amp; T AC</v>
      </c>
      <c r="H27" s="158"/>
      <c r="I27" s="98">
        <f>IF($AB$4=0,"",$AB$4)</f>
        <v>827</v>
      </c>
      <c r="J27" s="158"/>
      <c r="K27" s="48"/>
      <c r="L27" s="11" t="s">
        <v>27</v>
      </c>
      <c r="M27" s="98" t="str">
        <f t="shared" si="0"/>
        <v/>
      </c>
      <c r="N27" s="158"/>
      <c r="O27" s="98" t="str">
        <f t="shared" si="1"/>
        <v/>
      </c>
      <c r="P27" s="158"/>
      <c r="Q27" s="98" t="str">
        <f>IF($AB$12=0,"",$AB$12)</f>
        <v/>
      </c>
      <c r="R27" s="165"/>
      <c r="T27" s="4"/>
    </row>
    <row r="28" spans="1:28" ht="19.5" thickBot="1">
      <c r="A28" s="94"/>
      <c r="B28" s="9"/>
      <c r="C28" s="82"/>
      <c r="D28" s="12" t="s">
        <v>9</v>
      </c>
      <c r="E28" s="131" t="str">
        <f>$Z$5</f>
        <v/>
      </c>
      <c r="F28" s="158"/>
      <c r="G28" s="98" t="str">
        <f>$AA$5</f>
        <v/>
      </c>
      <c r="H28" s="158"/>
      <c r="I28" s="98" t="str">
        <f>IF($AB$5=0,"",$AB$5)</f>
        <v/>
      </c>
      <c r="J28" s="158"/>
      <c r="K28" s="48"/>
      <c r="L28" s="12" t="s">
        <v>28</v>
      </c>
      <c r="M28" s="98"/>
      <c r="N28" s="158"/>
      <c r="O28" s="98"/>
      <c r="P28" s="158"/>
      <c r="Q28" s="98"/>
      <c r="R28" s="165"/>
      <c r="T28" s="4"/>
    </row>
    <row r="29" spans="1:28" ht="21" thickTop="1">
      <c r="A29" s="43">
        <v>4</v>
      </c>
      <c r="B29" s="9"/>
      <c r="C29" s="82"/>
      <c r="D29" s="29" t="s">
        <v>10</v>
      </c>
      <c r="E29" s="131" t="str">
        <f>$Z$6</f>
        <v/>
      </c>
      <c r="F29" s="158"/>
      <c r="G29" s="98" t="str">
        <f>$AA$6</f>
        <v/>
      </c>
      <c r="H29" s="158"/>
      <c r="I29" s="98" t="str">
        <f>IF($AB$6=0,"",$AB$6)</f>
        <v/>
      </c>
      <c r="J29" s="158"/>
      <c r="K29" s="48"/>
      <c r="L29" s="12" t="s">
        <v>29</v>
      </c>
      <c r="M29" s="98"/>
      <c r="N29" s="158"/>
      <c r="O29" s="98"/>
      <c r="P29" s="158"/>
      <c r="Q29" s="98"/>
      <c r="R29" s="165"/>
      <c r="T29" s="4"/>
    </row>
    <row r="30" spans="1:28" ht="18.75">
      <c r="A30" s="92" t="s">
        <v>58</v>
      </c>
      <c r="B30" s="9"/>
      <c r="C30" s="82"/>
      <c r="D30" s="11" t="s">
        <v>11</v>
      </c>
      <c r="E30" s="98" t="str">
        <f>$Z$7</f>
        <v/>
      </c>
      <c r="F30" s="158"/>
      <c r="G30" s="98" t="str">
        <f>$AA$7</f>
        <v/>
      </c>
      <c r="H30" s="158"/>
      <c r="I30" s="98" t="str">
        <f>IF($AB$7=0,"",$AB$7)</f>
        <v/>
      </c>
      <c r="J30" s="158"/>
      <c r="K30" s="48"/>
      <c r="L30" s="50" t="s">
        <v>30</v>
      </c>
      <c r="M30" s="98"/>
      <c r="N30" s="158"/>
      <c r="O30" s="98"/>
      <c r="P30" s="158"/>
      <c r="Q30" s="98"/>
      <c r="R30" s="165"/>
      <c r="T30" s="4"/>
    </row>
    <row r="31" spans="1:28" ht="18.75">
      <c r="A31" s="93"/>
      <c r="B31" s="9"/>
      <c r="C31" s="82"/>
      <c r="D31" s="11" t="s">
        <v>12</v>
      </c>
      <c r="E31" s="98"/>
      <c r="F31" s="158"/>
      <c r="G31" s="98"/>
      <c r="H31" s="158"/>
      <c r="I31" s="98"/>
      <c r="J31" s="158"/>
      <c r="K31" s="48"/>
      <c r="L31" s="11" t="s">
        <v>31</v>
      </c>
      <c r="M31" s="98"/>
      <c r="N31" s="158"/>
      <c r="O31" s="98"/>
      <c r="P31" s="158"/>
      <c r="Q31" s="98"/>
      <c r="R31" s="165"/>
      <c r="T31" s="4"/>
    </row>
    <row r="32" spans="1:28" ht="18.75">
      <c r="A32" s="93"/>
      <c r="B32" s="9"/>
      <c r="C32" s="82"/>
      <c r="D32" s="12" t="s">
        <v>13</v>
      </c>
      <c r="E32" s="98"/>
      <c r="F32" s="158"/>
      <c r="G32" s="98"/>
      <c r="H32" s="158"/>
      <c r="I32" s="98"/>
      <c r="J32" s="158"/>
      <c r="K32" s="48"/>
      <c r="L32" s="12" t="s">
        <v>32</v>
      </c>
      <c r="M32" s="98"/>
      <c r="N32" s="158"/>
      <c r="O32" s="98"/>
      <c r="P32" s="158"/>
      <c r="Q32" s="98"/>
      <c r="R32" s="165"/>
      <c r="T32" s="4"/>
    </row>
    <row r="33" spans="1:20" ht="19.5" thickBot="1">
      <c r="A33" s="93"/>
      <c r="B33" s="9"/>
      <c r="C33" s="82"/>
      <c r="D33" s="34" t="s">
        <v>14</v>
      </c>
      <c r="E33" s="104" t="str">
        <f>$Z$10</f>
        <v/>
      </c>
      <c r="F33" s="159"/>
      <c r="G33" s="104" t="str">
        <f>$AA$10</f>
        <v/>
      </c>
      <c r="H33" s="159"/>
      <c r="I33" s="104" t="str">
        <f>IF($AB$10=0,"",$AB$10)</f>
        <v/>
      </c>
      <c r="J33" s="159"/>
      <c r="K33" s="49"/>
      <c r="L33" s="34" t="s">
        <v>33</v>
      </c>
      <c r="M33" s="104"/>
      <c r="N33" s="159"/>
      <c r="O33" s="104"/>
      <c r="P33" s="159"/>
      <c r="Q33" s="104"/>
      <c r="R33" s="166"/>
      <c r="T33" s="4"/>
    </row>
    <row r="34" spans="1:20" ht="19.5" thickBot="1">
      <c r="A34" s="94"/>
      <c r="B34" s="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3"/>
    </row>
    <row r="35" spans="1:20" ht="13.5" thickTop="1"/>
  </sheetData>
  <mergeCells count="133">
    <mergeCell ref="C5:E5"/>
    <mergeCell ref="F5:H5"/>
    <mergeCell ref="I5:K5"/>
    <mergeCell ref="L5:N5"/>
    <mergeCell ref="R5:T5"/>
    <mergeCell ref="R6:T6"/>
    <mergeCell ref="I4:K4"/>
    <mergeCell ref="L4:N4"/>
    <mergeCell ref="O4:Q4"/>
    <mergeCell ref="F6:H6"/>
    <mergeCell ref="I6:K6"/>
    <mergeCell ref="L6:N6"/>
    <mergeCell ref="O6:Q6"/>
    <mergeCell ref="R4:T4"/>
    <mergeCell ref="B10:B11"/>
    <mergeCell ref="Q29:R29"/>
    <mergeCell ref="Q30:R30"/>
    <mergeCell ref="B12:B13"/>
    <mergeCell ref="B14:B15"/>
    <mergeCell ref="B16:B17"/>
    <mergeCell ref="B18:B19"/>
    <mergeCell ref="F18:F19"/>
    <mergeCell ref="F12:F13"/>
    <mergeCell ref="R10:R11"/>
    <mergeCell ref="I12:I13"/>
    <mergeCell ref="C12:C13"/>
    <mergeCell ref="F10:F11"/>
    <mergeCell ref="I10:I11"/>
    <mergeCell ref="I14:I15"/>
    <mergeCell ref="O12:O13"/>
    <mergeCell ref="L12:L13"/>
    <mergeCell ref="C10:C11"/>
    <mergeCell ref="F14:F15"/>
    <mergeCell ref="I8:K8"/>
    <mergeCell ref="L10:L11"/>
    <mergeCell ref="F4:H4"/>
    <mergeCell ref="R8:T8"/>
    <mergeCell ref="A30:A34"/>
    <mergeCell ref="O10:O11"/>
    <mergeCell ref="C20:D20"/>
    <mergeCell ref="C14:C15"/>
    <mergeCell ref="C16:C17"/>
    <mergeCell ref="C18:C19"/>
    <mergeCell ref="L18:L19"/>
    <mergeCell ref="R18:R19"/>
    <mergeCell ref="F7:H7"/>
    <mergeCell ref="I7:K7"/>
    <mergeCell ref="L7:N7"/>
    <mergeCell ref="O7:Q7"/>
    <mergeCell ref="R7:T7"/>
    <mergeCell ref="O16:O17"/>
    <mergeCell ref="L8:N8"/>
    <mergeCell ref="O8:Q8"/>
    <mergeCell ref="Q31:R31"/>
    <mergeCell ref="O31:P31"/>
    <mergeCell ref="O32:P32"/>
    <mergeCell ref="R12:R13"/>
    <mergeCell ref="R16:R17"/>
    <mergeCell ref="O14:O15"/>
    <mergeCell ref="R14:R15"/>
    <mergeCell ref="D22:R22"/>
    <mergeCell ref="L20:M20"/>
    <mergeCell ref="L14:L15"/>
    <mergeCell ref="G26:H26"/>
    <mergeCell ref="O18:O19"/>
    <mergeCell ref="I16:I17"/>
    <mergeCell ref="M25:N25"/>
    <mergeCell ref="M26:N26"/>
    <mergeCell ref="O20:P20"/>
    <mergeCell ref="D24:R24"/>
    <mergeCell ref="E25:F25"/>
    <mergeCell ref="R20:S20"/>
    <mergeCell ref="L16:L17"/>
    <mergeCell ref="M32:N32"/>
    <mergeCell ref="M33:N33"/>
    <mergeCell ref="O27:P27"/>
    <mergeCell ref="O28:P28"/>
    <mergeCell ref="O29:P29"/>
    <mergeCell ref="O30:P30"/>
    <mergeCell ref="O33:P33"/>
    <mergeCell ref="M27:N27"/>
    <mergeCell ref="M28:N28"/>
    <mergeCell ref="M29:N29"/>
    <mergeCell ref="B3:K3"/>
    <mergeCell ref="L3:T3"/>
    <mergeCell ref="B2:L2"/>
    <mergeCell ref="E28:F28"/>
    <mergeCell ref="E29:F29"/>
    <mergeCell ref="I31:J31"/>
    <mergeCell ref="I28:J28"/>
    <mergeCell ref="I29:J29"/>
    <mergeCell ref="I30:J30"/>
    <mergeCell ref="G25:H25"/>
    <mergeCell ref="G29:H29"/>
    <mergeCell ref="I25:J25"/>
    <mergeCell ref="I26:J26"/>
    <mergeCell ref="I27:J27"/>
    <mergeCell ref="A24:A28"/>
    <mergeCell ref="A4:A8"/>
    <mergeCell ref="A10:A20"/>
    <mergeCell ref="I20:J20"/>
    <mergeCell ref="I18:I19"/>
    <mergeCell ref="F8:H8"/>
    <mergeCell ref="E26:F26"/>
    <mergeCell ref="E27:F27"/>
    <mergeCell ref="G27:H27"/>
    <mergeCell ref="G28:H28"/>
    <mergeCell ref="Q25:R25"/>
    <mergeCell ref="Q26:R26"/>
    <mergeCell ref="Q27:R27"/>
    <mergeCell ref="Q28:R28"/>
    <mergeCell ref="O25:P25"/>
    <mergeCell ref="O26:P26"/>
    <mergeCell ref="G30:H30"/>
    <mergeCell ref="Q32:R32"/>
    <mergeCell ref="Q33:R33"/>
    <mergeCell ref="I32:J32"/>
    <mergeCell ref="I33:J33"/>
    <mergeCell ref="M30:N30"/>
    <mergeCell ref="M31:N31"/>
    <mergeCell ref="G31:H31"/>
    <mergeCell ref="G32:H32"/>
    <mergeCell ref="G33:H33"/>
    <mergeCell ref="E32:F32"/>
    <mergeCell ref="E33:F33"/>
    <mergeCell ref="C4:E4"/>
    <mergeCell ref="C6:E6"/>
    <mergeCell ref="C7:E7"/>
    <mergeCell ref="C8:E8"/>
    <mergeCell ref="E30:F30"/>
    <mergeCell ref="E31:F31"/>
    <mergeCell ref="F20:G20"/>
    <mergeCell ref="F16:F17"/>
  </mergeCells>
  <phoneticPr fontId="0" type="noConversion"/>
  <pageMargins left="0.59055118110236227" right="0.59055118110236227" top="0.52" bottom="0.51" header="0.51181102362204722" footer="0.51181102362204722"/>
  <pageSetup paperSize="9" scale="8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3:L11"/>
  <sheetViews>
    <sheetView workbookViewId="0">
      <selection activeCell="H25" sqref="H25"/>
    </sheetView>
  </sheetViews>
  <sheetFormatPr defaultRowHeight="12.75"/>
  <cols>
    <col min="1" max="256" width="11.42578125" customWidth="1"/>
  </cols>
  <sheetData>
    <row r="3" spans="2:12">
      <c r="C3" t="s">
        <v>49</v>
      </c>
      <c r="D3" t="s">
        <v>50</v>
      </c>
      <c r="E3" t="s">
        <v>51</v>
      </c>
      <c r="F3" t="s">
        <v>52</v>
      </c>
      <c r="G3" t="s">
        <v>53</v>
      </c>
      <c r="H3" t="s">
        <v>54</v>
      </c>
    </row>
    <row r="4" spans="2:12">
      <c r="B4" t="s">
        <v>17</v>
      </c>
      <c r="C4" s="84">
        <v>1.0317000000000001</v>
      </c>
      <c r="D4" s="84">
        <v>1.0899000000000001</v>
      </c>
      <c r="E4" s="84">
        <v>1.1551</v>
      </c>
      <c r="F4" s="84">
        <v>1.2285999999999999</v>
      </c>
      <c r="G4" s="84">
        <v>1.3121</v>
      </c>
      <c r="H4" s="84">
        <v>1.4077999999999999</v>
      </c>
      <c r="I4" s="84"/>
      <c r="J4" s="84"/>
      <c r="K4" s="84"/>
      <c r="L4" s="84"/>
    </row>
    <row r="5" spans="2:12">
      <c r="B5" t="s">
        <v>18</v>
      </c>
      <c r="C5" s="84">
        <v>1.0125999999999999</v>
      </c>
      <c r="D5" s="84">
        <v>1.0862000000000001</v>
      </c>
      <c r="E5" s="84">
        <v>1.1716</v>
      </c>
      <c r="F5" s="84">
        <v>1.2278</v>
      </c>
      <c r="G5" s="84">
        <v>1.3380000000000001</v>
      </c>
      <c r="H5" s="84">
        <v>1.4139999999999999</v>
      </c>
      <c r="I5" s="84"/>
      <c r="J5" s="84"/>
      <c r="K5" s="84"/>
      <c r="L5" s="84"/>
    </row>
    <row r="6" spans="2:12">
      <c r="B6" t="s">
        <v>47</v>
      </c>
      <c r="C6" s="84">
        <v>0.98370000000000002</v>
      </c>
      <c r="D6" s="84">
        <v>0.9536</v>
      </c>
      <c r="E6" s="84">
        <v>0.92349999999999999</v>
      </c>
      <c r="F6" s="84">
        <v>0.89339999999999997</v>
      </c>
      <c r="G6" s="84">
        <v>0.86329999999999996</v>
      </c>
      <c r="H6" s="84">
        <v>0.83320000000000005</v>
      </c>
      <c r="I6" s="84"/>
      <c r="J6" s="84"/>
      <c r="K6" s="84"/>
      <c r="L6" s="84"/>
    </row>
    <row r="7" spans="2:12">
      <c r="B7" t="s">
        <v>20</v>
      </c>
      <c r="C7" s="84">
        <v>1.0143</v>
      </c>
      <c r="D7" s="84">
        <v>1.1013999999999999</v>
      </c>
      <c r="E7" s="84">
        <v>1.2049000000000001</v>
      </c>
      <c r="F7" s="84">
        <v>1.0218</v>
      </c>
      <c r="G7" s="84">
        <v>1.1103000000000001</v>
      </c>
      <c r="H7" s="84">
        <v>1.0628</v>
      </c>
      <c r="I7" s="84"/>
      <c r="J7" s="84"/>
      <c r="K7" s="84"/>
      <c r="L7" s="84"/>
    </row>
    <row r="8" spans="2:12">
      <c r="B8" t="s">
        <v>48</v>
      </c>
      <c r="C8" s="84">
        <v>0.99129999999999996</v>
      </c>
      <c r="D8" s="84">
        <v>0.95189999999999997</v>
      </c>
      <c r="E8" s="84">
        <v>0.91249999999999998</v>
      </c>
      <c r="F8" s="84">
        <v>0.87309999999999999</v>
      </c>
      <c r="G8" s="84">
        <v>0.8337</v>
      </c>
      <c r="H8" s="84">
        <v>0.79390000000000005</v>
      </c>
      <c r="I8" s="84"/>
      <c r="J8" s="84"/>
      <c r="K8" s="84"/>
      <c r="L8" s="84"/>
    </row>
    <row r="11" spans="2:12">
      <c r="B11" t="s">
        <v>57</v>
      </c>
    </row>
  </sheetData>
  <sheetProtection sheet="1" objects="1" scenarios="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1037"/>
  <sheetViews>
    <sheetView topLeftCell="A152" workbookViewId="0">
      <selection activeCell="A108" sqref="A108"/>
    </sheetView>
  </sheetViews>
  <sheetFormatPr defaultRowHeight="12.75"/>
  <cols>
    <col min="1" max="1" width="10.85546875" style="61" customWidth="1"/>
    <col min="2" max="256" width="11.42578125" customWidth="1"/>
  </cols>
  <sheetData>
    <row r="1" spans="1:2">
      <c r="A1" s="60" t="s">
        <v>55</v>
      </c>
      <c r="B1" s="58" t="s">
        <v>24</v>
      </c>
    </row>
    <row r="2" spans="1:2">
      <c r="A2" s="60">
        <v>2.2892361111111112E-3</v>
      </c>
      <c r="B2" s="59">
        <v>1</v>
      </c>
    </row>
    <row r="3" spans="1:2">
      <c r="A3" s="60">
        <v>2.2776620370370368E-3</v>
      </c>
      <c r="B3" s="59">
        <v>2</v>
      </c>
    </row>
    <row r="4" spans="1:2">
      <c r="A4" s="60">
        <v>2.2686342592592593E-3</v>
      </c>
      <c r="B4" s="59">
        <v>3</v>
      </c>
    </row>
    <row r="5" spans="1:2">
      <c r="A5" s="60">
        <v>2.260763888888889E-3</v>
      </c>
      <c r="B5" s="59">
        <v>4</v>
      </c>
    </row>
    <row r="6" spans="1:2">
      <c r="A6" s="60">
        <v>2.2539351851851852E-3</v>
      </c>
      <c r="B6" s="59">
        <v>5</v>
      </c>
    </row>
    <row r="7" spans="1:2">
      <c r="A7" s="60">
        <v>2.2475694444444444E-3</v>
      </c>
      <c r="B7" s="59">
        <v>6</v>
      </c>
    </row>
    <row r="8" spans="1:2">
      <c r="A8" s="60">
        <v>2.2417824074074072E-3</v>
      </c>
      <c r="B8" s="59">
        <v>7</v>
      </c>
    </row>
    <row r="9" spans="1:2">
      <c r="A9" s="60">
        <v>2.2363425925925927E-3</v>
      </c>
      <c r="B9" s="59">
        <v>8</v>
      </c>
    </row>
    <row r="10" spans="1:2">
      <c r="A10" s="60">
        <v>2.2311342592592591E-3</v>
      </c>
      <c r="B10" s="59">
        <v>9</v>
      </c>
    </row>
    <row r="11" spans="1:2">
      <c r="A11" s="60">
        <v>2.2262731481481482E-3</v>
      </c>
      <c r="B11" s="59">
        <v>10</v>
      </c>
    </row>
    <row r="12" spans="1:2">
      <c r="A12" s="60">
        <v>2.2215277777777776E-3</v>
      </c>
      <c r="B12" s="59">
        <v>11</v>
      </c>
    </row>
    <row r="13" spans="1:2">
      <c r="A13" s="60">
        <v>2.2171296296296297E-3</v>
      </c>
      <c r="B13" s="59">
        <v>12</v>
      </c>
    </row>
    <row r="14" spans="1:2">
      <c r="A14" s="60">
        <v>2.2127314814814813E-3</v>
      </c>
      <c r="B14" s="59">
        <v>13</v>
      </c>
    </row>
    <row r="15" spans="1:2">
      <c r="A15" s="60">
        <v>2.2085648148148147E-3</v>
      </c>
      <c r="B15" s="59">
        <v>14</v>
      </c>
    </row>
    <row r="16" spans="1:2">
      <c r="A16" s="60">
        <v>2.2045138888888891E-3</v>
      </c>
      <c r="B16" s="59">
        <v>15</v>
      </c>
    </row>
    <row r="17" spans="1:2">
      <c r="A17" s="60">
        <v>2.2006944444444444E-3</v>
      </c>
      <c r="B17" s="59">
        <v>16</v>
      </c>
    </row>
    <row r="18" spans="1:2">
      <c r="A18" s="60">
        <v>2.196875E-3</v>
      </c>
      <c r="B18" s="59">
        <v>17</v>
      </c>
    </row>
    <row r="19" spans="1:2">
      <c r="A19" s="60">
        <v>2.1931712962962964E-3</v>
      </c>
      <c r="B19" s="59">
        <v>18</v>
      </c>
    </row>
    <row r="20" spans="1:2">
      <c r="A20" s="60">
        <v>2.1895833333333333E-3</v>
      </c>
      <c r="B20" s="59">
        <v>19</v>
      </c>
    </row>
    <row r="21" spans="1:2">
      <c r="A21" s="60">
        <v>2.1859953703703703E-3</v>
      </c>
      <c r="B21" s="59">
        <v>20</v>
      </c>
    </row>
    <row r="22" spans="1:2">
      <c r="A22" s="60">
        <v>2.1825231481481483E-3</v>
      </c>
      <c r="B22" s="59">
        <v>21</v>
      </c>
    </row>
    <row r="23" spans="1:2">
      <c r="A23" s="60">
        <v>2.1791666666666665E-3</v>
      </c>
      <c r="B23" s="59">
        <v>22</v>
      </c>
    </row>
    <row r="24" spans="1:2">
      <c r="A24" s="60">
        <v>2.1759259259259258E-3</v>
      </c>
      <c r="B24" s="59">
        <v>23</v>
      </c>
    </row>
    <row r="25" spans="1:2">
      <c r="A25" s="60">
        <v>2.172685185185185E-3</v>
      </c>
      <c r="B25" s="59">
        <v>24</v>
      </c>
    </row>
    <row r="26" spans="1:2">
      <c r="A26" s="60">
        <v>2.169560185185185E-3</v>
      </c>
      <c r="B26" s="59">
        <v>25</v>
      </c>
    </row>
    <row r="27" spans="1:2">
      <c r="A27" s="60">
        <v>2.1664351851851853E-3</v>
      </c>
      <c r="B27" s="59">
        <v>26</v>
      </c>
    </row>
    <row r="28" spans="1:2">
      <c r="A28" s="60">
        <v>2.1633101851851852E-3</v>
      </c>
      <c r="B28" s="59">
        <v>27</v>
      </c>
    </row>
    <row r="29" spans="1:2">
      <c r="A29" s="60">
        <v>2.1603009259259262E-3</v>
      </c>
      <c r="B29" s="59">
        <v>28</v>
      </c>
    </row>
    <row r="30" spans="1:2">
      <c r="A30" s="60">
        <v>2.1574074074074074E-3</v>
      </c>
      <c r="B30" s="59">
        <v>29</v>
      </c>
    </row>
    <row r="31" spans="1:2">
      <c r="A31" s="60">
        <v>2.154513888888889E-3</v>
      </c>
      <c r="B31" s="59">
        <v>30</v>
      </c>
    </row>
    <row r="32" spans="1:2">
      <c r="A32" s="60">
        <v>2.1516203703703701E-3</v>
      </c>
      <c r="B32" s="59">
        <v>31</v>
      </c>
    </row>
    <row r="33" spans="1:2">
      <c r="A33" s="60">
        <v>2.1487268518518518E-3</v>
      </c>
      <c r="B33" s="59">
        <v>32</v>
      </c>
    </row>
    <row r="34" spans="1:2">
      <c r="A34" s="60">
        <v>2.145949074074074E-3</v>
      </c>
      <c r="B34" s="59">
        <v>33</v>
      </c>
    </row>
    <row r="35" spans="1:2">
      <c r="A35" s="60">
        <v>2.1432870370370369E-3</v>
      </c>
      <c r="B35" s="59">
        <v>34</v>
      </c>
    </row>
    <row r="36" spans="1:2">
      <c r="A36" s="60">
        <v>2.1405092592592591E-3</v>
      </c>
      <c r="B36" s="59">
        <v>35</v>
      </c>
    </row>
    <row r="37" spans="1:2">
      <c r="A37" s="60">
        <v>2.137847222222222E-3</v>
      </c>
      <c r="B37" s="59">
        <v>36</v>
      </c>
    </row>
    <row r="38" spans="1:2">
      <c r="A38" s="60">
        <v>2.1351851851851853E-3</v>
      </c>
      <c r="B38" s="59">
        <v>37</v>
      </c>
    </row>
    <row r="39" spans="1:2">
      <c r="A39" s="60">
        <v>2.1326388888888892E-3</v>
      </c>
      <c r="B39" s="59">
        <v>38</v>
      </c>
    </row>
    <row r="40" spans="1:2">
      <c r="A40" s="60">
        <v>2.1300925925925927E-3</v>
      </c>
      <c r="B40" s="59">
        <v>39</v>
      </c>
    </row>
    <row r="41" spans="1:2">
      <c r="A41" s="60">
        <v>2.1275462962962962E-3</v>
      </c>
      <c r="B41" s="59">
        <v>40</v>
      </c>
    </row>
    <row r="42" spans="1:2">
      <c r="A42" s="60">
        <v>2.1250000000000002E-3</v>
      </c>
      <c r="B42" s="59">
        <v>41</v>
      </c>
    </row>
    <row r="43" spans="1:2">
      <c r="A43" s="60">
        <v>2.1224537037037037E-3</v>
      </c>
      <c r="B43" s="59">
        <v>42</v>
      </c>
    </row>
    <row r="44" spans="1:2">
      <c r="A44" s="60">
        <v>2.1200231481481482E-3</v>
      </c>
      <c r="B44" s="59">
        <v>43</v>
      </c>
    </row>
    <row r="45" spans="1:2">
      <c r="A45" s="60">
        <v>2.1175925925925924E-3</v>
      </c>
      <c r="B45" s="59">
        <v>44</v>
      </c>
    </row>
    <row r="46" spans="1:2">
      <c r="A46" s="60">
        <v>2.1151620370370374E-3</v>
      </c>
      <c r="B46" s="59">
        <v>45</v>
      </c>
    </row>
    <row r="47" spans="1:2">
      <c r="A47" s="60">
        <v>2.1128472222222221E-3</v>
      </c>
      <c r="B47" s="59">
        <v>46</v>
      </c>
    </row>
    <row r="48" spans="1:2">
      <c r="A48" s="60">
        <v>2.1104166666666667E-3</v>
      </c>
      <c r="B48" s="59">
        <v>47</v>
      </c>
    </row>
    <row r="49" spans="1:2">
      <c r="A49" s="60">
        <v>2.1081018518518519E-3</v>
      </c>
      <c r="B49" s="59">
        <v>48</v>
      </c>
    </row>
    <row r="50" spans="1:2">
      <c r="A50" s="60">
        <v>2.1057870370370371E-3</v>
      </c>
      <c r="B50" s="59">
        <v>49</v>
      </c>
    </row>
    <row r="51" spans="1:2">
      <c r="A51" s="60">
        <v>2.1034722222222223E-3</v>
      </c>
      <c r="B51" s="59">
        <v>50</v>
      </c>
    </row>
    <row r="52" spans="1:2">
      <c r="A52" s="60">
        <v>2.1012731481481481E-3</v>
      </c>
      <c r="B52" s="59">
        <v>51</v>
      </c>
    </row>
    <row r="53" spans="1:2">
      <c r="A53" s="60">
        <v>2.0989583333333333E-3</v>
      </c>
      <c r="B53" s="59">
        <v>52</v>
      </c>
    </row>
    <row r="54" spans="1:2">
      <c r="A54" s="60">
        <v>2.0967592592592596E-3</v>
      </c>
      <c r="B54" s="59">
        <v>53</v>
      </c>
    </row>
    <row r="55" spans="1:2">
      <c r="A55" s="60">
        <v>2.0945601851851854E-3</v>
      </c>
      <c r="B55" s="59">
        <v>54</v>
      </c>
    </row>
    <row r="56" spans="1:2">
      <c r="A56" s="60">
        <v>2.0923611111111112E-3</v>
      </c>
      <c r="B56" s="59">
        <v>55</v>
      </c>
    </row>
    <row r="57" spans="1:2">
      <c r="A57" s="60">
        <v>2.0901620370370371E-3</v>
      </c>
      <c r="B57" s="59">
        <v>56</v>
      </c>
    </row>
    <row r="58" spans="1:2">
      <c r="A58" s="60">
        <v>2.0879629629629629E-3</v>
      </c>
      <c r="B58" s="59">
        <v>57</v>
      </c>
    </row>
    <row r="59" spans="1:2">
      <c r="A59" s="60">
        <v>2.0858796296296298E-3</v>
      </c>
      <c r="B59" s="59">
        <v>58</v>
      </c>
    </row>
    <row r="60" spans="1:2">
      <c r="A60" s="60">
        <v>2.0836805555555556E-3</v>
      </c>
      <c r="B60" s="59">
        <v>59</v>
      </c>
    </row>
    <row r="61" spans="1:2">
      <c r="A61" s="60">
        <v>2.0815972222222221E-3</v>
      </c>
      <c r="B61" s="59">
        <v>60</v>
      </c>
    </row>
    <row r="62" spans="1:2">
      <c r="A62" s="60">
        <v>2.079513888888889E-3</v>
      </c>
      <c r="B62" s="59">
        <v>61</v>
      </c>
    </row>
    <row r="63" spans="1:2">
      <c r="A63" s="60">
        <v>2.0774305555555559E-3</v>
      </c>
      <c r="B63" s="59">
        <v>62</v>
      </c>
    </row>
    <row r="64" spans="1:2">
      <c r="A64" s="60">
        <v>2.0753472222222224E-3</v>
      </c>
      <c r="B64" s="59">
        <v>63</v>
      </c>
    </row>
    <row r="65" spans="1:2">
      <c r="A65" s="60">
        <v>2.0733796296296299E-3</v>
      </c>
      <c r="B65" s="59">
        <v>64</v>
      </c>
    </row>
    <row r="66" spans="1:2">
      <c r="A66" s="60">
        <v>2.0712962962962963E-3</v>
      </c>
      <c r="B66" s="59">
        <v>65</v>
      </c>
    </row>
    <row r="67" spans="1:2">
      <c r="A67" s="60">
        <v>2.0693287037037039E-3</v>
      </c>
      <c r="B67" s="59">
        <v>66</v>
      </c>
    </row>
    <row r="68" spans="1:2">
      <c r="A68" s="60">
        <v>2.0672453703703703E-3</v>
      </c>
      <c r="B68" s="59">
        <v>67</v>
      </c>
    </row>
    <row r="69" spans="1:2">
      <c r="A69" s="60">
        <v>2.0652777777777779E-3</v>
      </c>
      <c r="B69" s="59">
        <v>68</v>
      </c>
    </row>
    <row r="70" spans="1:2">
      <c r="A70" s="60">
        <v>2.0633101851851854E-3</v>
      </c>
      <c r="B70" s="59">
        <v>69</v>
      </c>
    </row>
    <row r="71" spans="1:2">
      <c r="A71" s="60">
        <v>2.0613425925925925E-3</v>
      </c>
      <c r="B71" s="59">
        <v>70</v>
      </c>
    </row>
    <row r="72" spans="1:2">
      <c r="A72" s="60">
        <v>2.059375E-3</v>
      </c>
      <c r="B72" s="59">
        <v>71</v>
      </c>
    </row>
    <row r="73" spans="1:2">
      <c r="A73" s="60">
        <v>2.0574074074074075E-3</v>
      </c>
      <c r="B73" s="59">
        <v>72</v>
      </c>
    </row>
    <row r="74" spans="1:2">
      <c r="A74" s="60">
        <v>2.0555555555555557E-3</v>
      </c>
      <c r="B74" s="59">
        <v>73</v>
      </c>
    </row>
    <row r="75" spans="1:2">
      <c r="A75" s="60">
        <v>2.0535879629629632E-3</v>
      </c>
      <c r="B75" s="59">
        <v>74</v>
      </c>
    </row>
    <row r="76" spans="1:2">
      <c r="A76" s="60">
        <v>2.0517361111111109E-3</v>
      </c>
      <c r="B76" s="59">
        <v>75</v>
      </c>
    </row>
    <row r="77" spans="1:2">
      <c r="A77" s="60">
        <v>2.0498842592592591E-3</v>
      </c>
      <c r="B77" s="59">
        <v>76</v>
      </c>
    </row>
    <row r="78" spans="1:2">
      <c r="A78" s="60">
        <v>2.0479166666666666E-3</v>
      </c>
      <c r="B78" s="59">
        <v>77</v>
      </c>
    </row>
    <row r="79" spans="1:2">
      <c r="A79" s="60">
        <v>2.0460648148148148E-3</v>
      </c>
      <c r="B79" s="59">
        <v>78</v>
      </c>
    </row>
    <row r="80" spans="1:2">
      <c r="A80" s="60">
        <v>2.044212962962963E-3</v>
      </c>
      <c r="B80" s="59">
        <v>79</v>
      </c>
    </row>
    <row r="81" spans="1:2">
      <c r="A81" s="60">
        <v>2.0423611111111111E-3</v>
      </c>
      <c r="B81" s="59">
        <v>80</v>
      </c>
    </row>
    <row r="82" spans="1:2">
      <c r="A82" s="60">
        <v>2.0405092592592593E-3</v>
      </c>
      <c r="B82" s="59">
        <v>81</v>
      </c>
    </row>
    <row r="83" spans="1:2">
      <c r="A83" s="60">
        <v>2.0387731481481481E-3</v>
      </c>
      <c r="B83" s="59">
        <v>82</v>
      </c>
    </row>
    <row r="84" spans="1:2">
      <c r="A84" s="60">
        <v>2.0369212962962962E-3</v>
      </c>
      <c r="B84" s="59">
        <v>83</v>
      </c>
    </row>
    <row r="85" spans="1:2">
      <c r="A85" s="60">
        <v>2.0350694444444444E-3</v>
      </c>
      <c r="B85" s="59">
        <v>84</v>
      </c>
    </row>
    <row r="86" spans="1:2">
      <c r="A86" s="60">
        <v>2.0333333333333332E-3</v>
      </c>
      <c r="B86" s="59">
        <v>85</v>
      </c>
    </row>
    <row r="87" spans="1:2">
      <c r="A87" s="60">
        <v>2.0314814814814818E-3</v>
      </c>
      <c r="B87" s="59">
        <v>86</v>
      </c>
    </row>
    <row r="88" spans="1:2">
      <c r="A88" s="60">
        <v>2.0297453703703701E-3</v>
      </c>
      <c r="B88" s="59">
        <v>87</v>
      </c>
    </row>
    <row r="89" spans="1:2">
      <c r="A89" s="60">
        <v>2.0280092592592593E-3</v>
      </c>
      <c r="B89" s="59">
        <v>88</v>
      </c>
    </row>
    <row r="90" spans="1:2">
      <c r="A90" s="60">
        <v>2.0262731481481481E-3</v>
      </c>
      <c r="B90" s="59">
        <v>89</v>
      </c>
    </row>
    <row r="91" spans="1:2">
      <c r="A91" s="60">
        <v>2.0245370370370369E-3</v>
      </c>
      <c r="B91" s="59">
        <v>90</v>
      </c>
    </row>
    <row r="92" spans="1:2">
      <c r="A92" s="60">
        <v>2.0226851851851851E-3</v>
      </c>
      <c r="B92" s="59">
        <v>91</v>
      </c>
    </row>
    <row r="93" spans="1:2">
      <c r="A93" s="60">
        <v>2.0210648148148149E-3</v>
      </c>
      <c r="B93" s="59">
        <v>92</v>
      </c>
    </row>
    <row r="94" spans="1:2">
      <c r="A94" s="60">
        <v>2.0193287037037037E-3</v>
      </c>
      <c r="B94" s="59">
        <v>93</v>
      </c>
    </row>
    <row r="95" spans="1:2">
      <c r="A95" s="60">
        <v>2.0175925925925925E-3</v>
      </c>
      <c r="B95" s="59">
        <v>94</v>
      </c>
    </row>
    <row r="96" spans="1:2">
      <c r="A96" s="60">
        <v>2.0158564814814818E-3</v>
      </c>
      <c r="B96" s="59">
        <v>95</v>
      </c>
    </row>
    <row r="97" spans="1:2">
      <c r="A97" s="60">
        <v>2.0141203703703705E-3</v>
      </c>
      <c r="B97" s="59">
        <v>96</v>
      </c>
    </row>
    <row r="98" spans="1:2">
      <c r="A98" s="60">
        <v>2.0125E-3</v>
      </c>
      <c r="B98" s="59">
        <v>97</v>
      </c>
    </row>
    <row r="99" spans="1:2">
      <c r="A99" s="60">
        <v>2.0107638888888888E-3</v>
      </c>
      <c r="B99" s="59">
        <v>98</v>
      </c>
    </row>
    <row r="100" spans="1:2">
      <c r="A100" s="60">
        <v>2.0091435185185186E-3</v>
      </c>
      <c r="B100" s="59">
        <v>99</v>
      </c>
    </row>
    <row r="101" spans="1:2">
      <c r="A101" s="60">
        <v>2.007523148148148E-3</v>
      </c>
      <c r="B101" s="59">
        <v>100</v>
      </c>
    </row>
    <row r="102" spans="1:2">
      <c r="A102" s="60">
        <v>2.0057870370370368E-3</v>
      </c>
      <c r="B102" s="59">
        <v>101</v>
      </c>
    </row>
    <row r="103" spans="1:2">
      <c r="A103" s="60">
        <v>2.0041666666666667E-3</v>
      </c>
      <c r="B103" s="59">
        <v>102</v>
      </c>
    </row>
    <row r="104" spans="1:2">
      <c r="A104" s="60">
        <v>2.0025462962962961E-3</v>
      </c>
      <c r="B104" s="59">
        <v>103</v>
      </c>
    </row>
    <row r="105" spans="1:2">
      <c r="A105" s="60">
        <v>2.000925925925926E-3</v>
      </c>
      <c r="B105" s="59">
        <v>104</v>
      </c>
    </row>
    <row r="106" spans="1:2">
      <c r="A106" s="60">
        <v>1.9993055555555558E-3</v>
      </c>
      <c r="B106" s="59">
        <v>105</v>
      </c>
    </row>
    <row r="107" spans="1:2">
      <c r="A107" s="60">
        <v>1.9976851851851852E-3</v>
      </c>
      <c r="B107" s="59">
        <v>106</v>
      </c>
    </row>
    <row r="108" spans="1:2">
      <c r="A108" s="60">
        <v>1.9960648148148147E-3</v>
      </c>
      <c r="B108" s="59">
        <v>107</v>
      </c>
    </row>
    <row r="109" spans="1:2">
      <c r="A109" s="60">
        <v>1.9944444444444441E-3</v>
      </c>
      <c r="B109" s="59">
        <v>108</v>
      </c>
    </row>
    <row r="110" spans="1:2">
      <c r="A110" s="60">
        <v>1.9928240740740744E-3</v>
      </c>
      <c r="B110" s="59">
        <v>109</v>
      </c>
    </row>
    <row r="111" spans="1:2">
      <c r="A111" s="60">
        <v>1.9912037037037038E-3</v>
      </c>
      <c r="B111" s="59">
        <v>110</v>
      </c>
    </row>
    <row r="112" spans="1:2">
      <c r="A112" s="60">
        <v>1.9895833333333332E-3</v>
      </c>
      <c r="B112" s="59">
        <v>111</v>
      </c>
    </row>
    <row r="113" spans="1:2">
      <c r="A113" s="60">
        <v>1.9880787037037041E-3</v>
      </c>
      <c r="B113" s="59">
        <v>112</v>
      </c>
    </row>
    <row r="114" spans="1:2">
      <c r="A114" s="60">
        <v>1.9864583333333336E-3</v>
      </c>
      <c r="B114" s="59">
        <v>113</v>
      </c>
    </row>
    <row r="115" spans="1:2">
      <c r="A115" s="60">
        <v>1.9849537037037036E-3</v>
      </c>
      <c r="B115" s="59">
        <v>114</v>
      </c>
    </row>
    <row r="116" spans="1:2">
      <c r="A116" s="60">
        <v>1.983333333333333E-3</v>
      </c>
      <c r="B116" s="59">
        <v>115</v>
      </c>
    </row>
    <row r="117" spans="1:2">
      <c r="A117" s="60">
        <v>1.9818287037037035E-3</v>
      </c>
      <c r="B117" s="59">
        <v>116</v>
      </c>
    </row>
    <row r="118" spans="1:2">
      <c r="A118" s="60">
        <v>1.9802083333333334E-3</v>
      </c>
      <c r="B118" s="59">
        <v>117</v>
      </c>
    </row>
    <row r="119" spans="1:2">
      <c r="A119" s="60">
        <v>1.9787037037037039E-3</v>
      </c>
      <c r="B119" s="59">
        <v>118</v>
      </c>
    </row>
    <row r="120" spans="1:2">
      <c r="A120" s="60">
        <v>1.9771990740740739E-3</v>
      </c>
      <c r="B120" s="59">
        <v>119</v>
      </c>
    </row>
    <row r="121" spans="1:2">
      <c r="A121" s="60">
        <v>1.9756944444444444E-3</v>
      </c>
      <c r="B121" s="59">
        <v>120</v>
      </c>
    </row>
    <row r="122" spans="1:2">
      <c r="A122" s="60">
        <v>1.9740740740740738E-3</v>
      </c>
      <c r="B122" s="59">
        <v>121</v>
      </c>
    </row>
    <row r="123" spans="1:2">
      <c r="A123" s="60">
        <v>1.9725694444444443E-3</v>
      </c>
      <c r="B123" s="59">
        <v>122</v>
      </c>
    </row>
    <row r="124" spans="1:2">
      <c r="A124" s="60">
        <v>1.9710648148148148E-3</v>
      </c>
      <c r="B124" s="59">
        <v>123</v>
      </c>
    </row>
    <row r="125" spans="1:2">
      <c r="A125" s="60">
        <v>1.9695601851851853E-3</v>
      </c>
      <c r="B125" s="59">
        <v>124</v>
      </c>
    </row>
    <row r="126" spans="1:2">
      <c r="A126" s="60">
        <v>1.9680555555555558E-3</v>
      </c>
      <c r="B126" s="59">
        <v>125</v>
      </c>
    </row>
    <row r="127" spans="1:2">
      <c r="A127" s="60">
        <v>1.9665509259259258E-3</v>
      </c>
      <c r="B127" s="59">
        <v>126</v>
      </c>
    </row>
    <row r="128" spans="1:2">
      <c r="A128" s="60">
        <v>1.9650462962962963E-3</v>
      </c>
      <c r="B128" s="59">
        <v>127</v>
      </c>
    </row>
    <row r="129" spans="1:2">
      <c r="A129" s="60">
        <v>1.9636574074074075E-3</v>
      </c>
      <c r="B129" s="59">
        <v>128</v>
      </c>
    </row>
    <row r="130" spans="1:2">
      <c r="A130" s="60">
        <v>1.9621527777777775E-3</v>
      </c>
      <c r="B130" s="59">
        <v>129</v>
      </c>
    </row>
    <row r="131" spans="1:2">
      <c r="A131" s="60">
        <v>1.960648148148148E-3</v>
      </c>
      <c r="B131" s="59">
        <v>130</v>
      </c>
    </row>
    <row r="132" spans="1:2">
      <c r="A132" s="60">
        <v>1.9591435185185185E-3</v>
      </c>
      <c r="B132" s="59">
        <v>131</v>
      </c>
    </row>
    <row r="133" spans="1:2">
      <c r="A133" s="60">
        <v>1.9577546296296296E-3</v>
      </c>
      <c r="B133" s="59">
        <v>132</v>
      </c>
    </row>
    <row r="134" spans="1:2">
      <c r="A134" s="60">
        <v>1.9562500000000001E-3</v>
      </c>
      <c r="B134" s="59">
        <v>133</v>
      </c>
    </row>
    <row r="135" spans="1:2">
      <c r="A135" s="60">
        <v>1.9547453703703706E-3</v>
      </c>
      <c r="B135" s="59">
        <v>134</v>
      </c>
    </row>
    <row r="136" spans="1:2">
      <c r="A136" s="60">
        <v>1.9533564814814817E-3</v>
      </c>
      <c r="B136" s="59">
        <v>135</v>
      </c>
    </row>
    <row r="137" spans="1:2">
      <c r="A137" s="60">
        <v>1.951851851851852E-3</v>
      </c>
      <c r="B137" s="59">
        <v>136</v>
      </c>
    </row>
    <row r="138" spans="1:2">
      <c r="A138" s="60">
        <v>1.9504629629629631E-3</v>
      </c>
      <c r="B138" s="59">
        <v>137</v>
      </c>
    </row>
    <row r="139" spans="1:2">
      <c r="A139" s="60">
        <v>1.9490740740740742E-3</v>
      </c>
      <c r="B139" s="59">
        <v>138</v>
      </c>
    </row>
    <row r="140" spans="1:2">
      <c r="A140" s="60">
        <v>1.9475694444444445E-3</v>
      </c>
      <c r="B140" s="59">
        <v>139</v>
      </c>
    </row>
    <row r="141" spans="1:2">
      <c r="A141" s="60">
        <v>1.9461805555555558E-3</v>
      </c>
      <c r="B141" s="59">
        <v>140</v>
      </c>
    </row>
    <row r="142" spans="1:2">
      <c r="A142" s="60">
        <v>1.9447916666666667E-3</v>
      </c>
      <c r="B142" s="59">
        <v>141</v>
      </c>
    </row>
    <row r="143" spans="1:2">
      <c r="A143" s="60">
        <v>1.943287037037037E-3</v>
      </c>
      <c r="B143" s="59">
        <v>142</v>
      </c>
    </row>
    <row r="144" spans="1:2">
      <c r="A144" s="60">
        <v>1.9418981481481481E-3</v>
      </c>
      <c r="B144" s="59">
        <v>143</v>
      </c>
    </row>
    <row r="145" spans="1:2">
      <c r="A145" s="60">
        <v>1.9405092592592592E-3</v>
      </c>
      <c r="B145" s="59">
        <v>144</v>
      </c>
    </row>
    <row r="146" spans="1:2">
      <c r="A146" s="60">
        <v>1.9391203703703706E-3</v>
      </c>
      <c r="B146" s="59">
        <v>145</v>
      </c>
    </row>
    <row r="147" spans="1:2">
      <c r="A147" s="60">
        <v>1.9377314814814815E-3</v>
      </c>
      <c r="B147" s="59">
        <v>146</v>
      </c>
    </row>
    <row r="148" spans="1:2">
      <c r="A148" s="60">
        <v>1.9363425925925926E-3</v>
      </c>
      <c r="B148" s="59">
        <v>147</v>
      </c>
    </row>
    <row r="149" spans="1:2">
      <c r="A149" s="60">
        <v>1.9349537037037037E-3</v>
      </c>
      <c r="B149" s="59">
        <v>148</v>
      </c>
    </row>
    <row r="150" spans="1:2">
      <c r="A150" s="60">
        <v>1.933564814814815E-3</v>
      </c>
      <c r="B150" s="59">
        <v>149</v>
      </c>
    </row>
    <row r="151" spans="1:2">
      <c r="A151" s="60">
        <v>1.9321759259259259E-3</v>
      </c>
      <c r="B151" s="59">
        <v>150</v>
      </c>
    </row>
    <row r="152" spans="1:2">
      <c r="A152" s="60">
        <v>1.9307870370370371E-3</v>
      </c>
      <c r="B152" s="59">
        <v>151</v>
      </c>
    </row>
    <row r="153" spans="1:2">
      <c r="A153" s="60">
        <v>1.9293981481481482E-3</v>
      </c>
      <c r="B153" s="59">
        <v>152</v>
      </c>
    </row>
    <row r="154" spans="1:2">
      <c r="A154" s="60">
        <v>1.9280092592592595E-3</v>
      </c>
      <c r="B154" s="59">
        <v>153</v>
      </c>
    </row>
    <row r="155" spans="1:2">
      <c r="A155" s="60">
        <v>1.9267361111111108E-3</v>
      </c>
      <c r="B155" s="59">
        <v>154</v>
      </c>
    </row>
    <row r="156" spans="1:2">
      <c r="A156" s="60">
        <v>1.9253472222222222E-3</v>
      </c>
      <c r="B156" s="59">
        <v>155</v>
      </c>
    </row>
    <row r="157" spans="1:2">
      <c r="A157" s="60">
        <v>1.9239583333333333E-3</v>
      </c>
      <c r="B157" s="59">
        <v>156</v>
      </c>
    </row>
    <row r="158" spans="1:2">
      <c r="A158" s="60">
        <v>1.9225694444444444E-3</v>
      </c>
      <c r="B158" s="59">
        <v>157</v>
      </c>
    </row>
    <row r="159" spans="1:2">
      <c r="A159" s="60">
        <v>1.9212962962962962E-3</v>
      </c>
      <c r="B159" s="59">
        <v>158</v>
      </c>
    </row>
    <row r="160" spans="1:2">
      <c r="A160" s="60">
        <v>1.9199074074074075E-3</v>
      </c>
      <c r="B160" s="59">
        <v>159</v>
      </c>
    </row>
    <row r="161" spans="1:2">
      <c r="A161" s="60">
        <v>1.9186342592592595E-3</v>
      </c>
      <c r="B161" s="59">
        <v>160</v>
      </c>
    </row>
    <row r="162" spans="1:2">
      <c r="A162" s="60">
        <v>1.9172453703703704E-3</v>
      </c>
      <c r="B162" s="59">
        <v>161</v>
      </c>
    </row>
    <row r="163" spans="1:2">
      <c r="A163" s="60">
        <v>1.9159722222222223E-3</v>
      </c>
      <c r="B163" s="59">
        <v>162</v>
      </c>
    </row>
    <row r="164" spans="1:2">
      <c r="A164" s="60">
        <v>1.9145833333333335E-3</v>
      </c>
      <c r="B164" s="59">
        <v>163</v>
      </c>
    </row>
    <row r="165" spans="1:2">
      <c r="A165" s="60">
        <v>1.9133101851851852E-3</v>
      </c>
      <c r="B165" s="59">
        <v>164</v>
      </c>
    </row>
    <row r="166" spans="1:2">
      <c r="A166" s="60">
        <v>1.9119212962962961E-3</v>
      </c>
      <c r="B166" s="59">
        <v>165</v>
      </c>
    </row>
    <row r="167" spans="1:2">
      <c r="A167" s="60">
        <v>1.9106481481481481E-3</v>
      </c>
      <c r="B167" s="59">
        <v>166</v>
      </c>
    </row>
    <row r="168" spans="1:2">
      <c r="A168" s="60">
        <v>1.9092592592592592E-3</v>
      </c>
      <c r="B168" s="59">
        <v>167</v>
      </c>
    </row>
    <row r="169" spans="1:2">
      <c r="A169" s="60">
        <v>1.9079861111111112E-3</v>
      </c>
      <c r="B169" s="59">
        <v>168</v>
      </c>
    </row>
    <row r="170" spans="1:2">
      <c r="A170" s="60">
        <v>1.9067129629629631E-3</v>
      </c>
      <c r="B170" s="59">
        <v>169</v>
      </c>
    </row>
    <row r="171" spans="1:2">
      <c r="A171" s="60">
        <v>1.9054398148148149E-3</v>
      </c>
      <c r="B171" s="59">
        <v>170</v>
      </c>
    </row>
    <row r="172" spans="1:2">
      <c r="A172" s="60">
        <v>1.9040509259259256E-3</v>
      </c>
      <c r="B172" s="59">
        <v>171</v>
      </c>
    </row>
    <row r="173" spans="1:2">
      <c r="A173" s="60">
        <v>1.9027777777777778E-3</v>
      </c>
      <c r="B173" s="59">
        <v>172</v>
      </c>
    </row>
    <row r="174" spans="1:2">
      <c r="A174" s="60">
        <v>1.9015046296296295E-3</v>
      </c>
      <c r="B174" s="59">
        <v>173</v>
      </c>
    </row>
    <row r="175" spans="1:2">
      <c r="A175" s="60">
        <v>1.9002314814814817E-3</v>
      </c>
      <c r="B175" s="59">
        <v>174</v>
      </c>
    </row>
    <row r="176" spans="1:2">
      <c r="A176" s="60">
        <v>1.8989583333333334E-3</v>
      </c>
      <c r="B176" s="59">
        <v>175</v>
      </c>
    </row>
    <row r="177" spans="1:2">
      <c r="A177" s="60">
        <v>1.8976851851851854E-3</v>
      </c>
      <c r="B177" s="59">
        <v>176</v>
      </c>
    </row>
    <row r="178" spans="1:2">
      <c r="A178" s="60">
        <v>1.8964120370370369E-3</v>
      </c>
      <c r="B178" s="59">
        <v>177</v>
      </c>
    </row>
    <row r="179" spans="1:2">
      <c r="A179" s="60">
        <v>1.8951388888888889E-3</v>
      </c>
      <c r="B179" s="59">
        <v>178</v>
      </c>
    </row>
    <row r="180" spans="1:2">
      <c r="A180" s="60">
        <v>1.8938657407407409E-3</v>
      </c>
      <c r="B180" s="59">
        <v>179</v>
      </c>
    </row>
    <row r="181" spans="1:2">
      <c r="A181" s="60">
        <v>1.8925925925925926E-3</v>
      </c>
      <c r="B181" s="59">
        <v>180</v>
      </c>
    </row>
    <row r="182" spans="1:2">
      <c r="A182" s="60">
        <v>1.8913194444444446E-3</v>
      </c>
      <c r="B182" s="59">
        <v>181</v>
      </c>
    </row>
    <row r="183" spans="1:2">
      <c r="A183" s="60">
        <v>1.8900462962962961E-3</v>
      </c>
      <c r="B183" s="59">
        <v>182</v>
      </c>
    </row>
    <row r="184" spans="1:2">
      <c r="A184" s="60">
        <v>1.8887731481481481E-3</v>
      </c>
      <c r="B184" s="59">
        <v>183</v>
      </c>
    </row>
    <row r="185" spans="1:2">
      <c r="A185" s="60">
        <v>1.8875000000000001E-3</v>
      </c>
      <c r="B185" s="59">
        <v>184</v>
      </c>
    </row>
    <row r="186" spans="1:2">
      <c r="A186" s="60">
        <v>1.8862268518518518E-3</v>
      </c>
      <c r="B186" s="59">
        <v>185</v>
      </c>
    </row>
    <row r="187" spans="1:2">
      <c r="A187" s="60">
        <v>1.8849537037037038E-3</v>
      </c>
      <c r="B187" s="59">
        <v>186</v>
      </c>
    </row>
    <row r="188" spans="1:2">
      <c r="A188" s="60">
        <v>1.8837962962962964E-3</v>
      </c>
      <c r="B188" s="59">
        <v>187</v>
      </c>
    </row>
    <row r="189" spans="1:2">
      <c r="A189" s="60">
        <v>1.8825231481481481E-3</v>
      </c>
      <c r="B189" s="59">
        <v>188</v>
      </c>
    </row>
    <row r="190" spans="1:2">
      <c r="A190" s="60">
        <v>1.8812500000000001E-3</v>
      </c>
      <c r="B190" s="59">
        <v>189</v>
      </c>
    </row>
    <row r="191" spans="1:2">
      <c r="A191" s="60">
        <v>1.8799768518518521E-3</v>
      </c>
      <c r="B191" s="59">
        <v>190</v>
      </c>
    </row>
    <row r="192" spans="1:2">
      <c r="A192" s="60">
        <v>1.8788194444444442E-3</v>
      </c>
      <c r="B192" s="59">
        <v>191</v>
      </c>
    </row>
    <row r="193" spans="1:2">
      <c r="A193" s="60">
        <v>1.8775462962962964E-3</v>
      </c>
      <c r="B193" s="59">
        <v>192</v>
      </c>
    </row>
    <row r="194" spans="1:2">
      <c r="A194" s="60">
        <v>1.876273148148148E-3</v>
      </c>
      <c r="B194" s="59">
        <v>193</v>
      </c>
    </row>
    <row r="195" spans="1:2">
      <c r="A195" s="60">
        <v>1.8751157407407406E-3</v>
      </c>
      <c r="B195" s="59">
        <v>194</v>
      </c>
    </row>
    <row r="196" spans="1:2">
      <c r="A196" s="60">
        <v>1.8738425925925925E-3</v>
      </c>
      <c r="B196" s="59">
        <v>195</v>
      </c>
    </row>
    <row r="197" spans="1:2">
      <c r="A197" s="60">
        <v>1.8726851851851853E-3</v>
      </c>
      <c r="B197" s="59">
        <v>196</v>
      </c>
    </row>
    <row r="198" spans="1:2">
      <c r="A198" s="60">
        <v>1.8714120370370371E-3</v>
      </c>
      <c r="B198" s="59">
        <v>197</v>
      </c>
    </row>
    <row r="199" spans="1:2">
      <c r="A199" s="60">
        <v>1.8702546296296295E-3</v>
      </c>
      <c r="B199" s="59">
        <v>198</v>
      </c>
    </row>
    <row r="200" spans="1:2">
      <c r="A200" s="60">
        <v>1.8689814814814812E-3</v>
      </c>
      <c r="B200" s="59">
        <v>199</v>
      </c>
    </row>
    <row r="201" spans="1:2">
      <c r="A201" s="60">
        <v>1.867824074074074E-3</v>
      </c>
      <c r="B201" s="59">
        <v>200</v>
      </c>
    </row>
    <row r="202" spans="1:2">
      <c r="A202" s="60">
        <v>1.866550925925926E-3</v>
      </c>
      <c r="B202" s="59">
        <v>201</v>
      </c>
    </row>
    <row r="203" spans="1:2">
      <c r="A203" s="60">
        <v>1.8653935185185186E-3</v>
      </c>
      <c r="B203" s="59">
        <v>202</v>
      </c>
    </row>
    <row r="204" spans="1:2">
      <c r="A204" s="60">
        <v>1.864236111111111E-3</v>
      </c>
      <c r="B204" s="59">
        <v>203</v>
      </c>
    </row>
    <row r="205" spans="1:2">
      <c r="A205" s="60">
        <v>1.862962962962963E-3</v>
      </c>
      <c r="B205" s="59">
        <v>204</v>
      </c>
    </row>
    <row r="206" spans="1:2">
      <c r="A206" s="60">
        <v>1.8618055555555556E-3</v>
      </c>
      <c r="B206" s="59">
        <v>205</v>
      </c>
    </row>
    <row r="207" spans="1:2">
      <c r="A207" s="60">
        <v>1.8606481481481479E-3</v>
      </c>
      <c r="B207" s="59">
        <v>206</v>
      </c>
    </row>
    <row r="208" spans="1:2">
      <c r="A208" s="60">
        <v>1.8593750000000001E-3</v>
      </c>
      <c r="B208" s="59">
        <v>207</v>
      </c>
    </row>
    <row r="209" spans="1:2">
      <c r="A209" s="60">
        <v>1.8582175925925925E-3</v>
      </c>
      <c r="B209" s="59">
        <v>208</v>
      </c>
    </row>
    <row r="210" spans="1:2">
      <c r="A210" s="60">
        <v>1.8570601851851853E-3</v>
      </c>
      <c r="B210" s="59">
        <v>209</v>
      </c>
    </row>
    <row r="211" spans="1:2">
      <c r="A211" s="60">
        <v>1.8559027777777777E-3</v>
      </c>
      <c r="B211" s="59">
        <v>210</v>
      </c>
    </row>
    <row r="212" spans="1:2">
      <c r="A212" s="60">
        <v>1.8546296296296295E-3</v>
      </c>
      <c r="B212" s="59">
        <v>211</v>
      </c>
    </row>
    <row r="213" spans="1:2">
      <c r="A213" s="60">
        <v>1.8534722222222223E-3</v>
      </c>
      <c r="B213" s="59">
        <v>212</v>
      </c>
    </row>
    <row r="214" spans="1:2">
      <c r="A214" s="60">
        <v>1.8523148148148151E-3</v>
      </c>
      <c r="B214" s="59">
        <v>213</v>
      </c>
    </row>
    <row r="215" spans="1:2">
      <c r="A215" s="60">
        <v>1.8511574074074073E-3</v>
      </c>
      <c r="B215" s="59">
        <v>214</v>
      </c>
    </row>
    <row r="216" spans="1:2">
      <c r="A216" s="60">
        <v>1.8500000000000001E-3</v>
      </c>
      <c r="B216" s="59">
        <v>215</v>
      </c>
    </row>
    <row r="217" spans="1:2">
      <c r="A217" s="60">
        <v>1.8488425925925927E-3</v>
      </c>
      <c r="B217" s="59">
        <v>216</v>
      </c>
    </row>
    <row r="218" spans="1:2">
      <c r="A218" s="60">
        <v>1.8476851851851851E-3</v>
      </c>
      <c r="B218" s="59">
        <v>217</v>
      </c>
    </row>
    <row r="219" spans="1:2">
      <c r="A219" s="60">
        <v>1.8465277777777777E-3</v>
      </c>
      <c r="B219" s="59">
        <v>218</v>
      </c>
    </row>
    <row r="220" spans="1:2">
      <c r="A220" s="60">
        <v>1.8453703703703705E-3</v>
      </c>
      <c r="B220" s="59">
        <v>219</v>
      </c>
    </row>
    <row r="221" spans="1:2">
      <c r="A221" s="60">
        <v>1.8442129629629631E-3</v>
      </c>
      <c r="B221" s="59">
        <v>220</v>
      </c>
    </row>
    <row r="222" spans="1:2">
      <c r="A222" s="60">
        <v>1.8430555555555555E-3</v>
      </c>
      <c r="B222" s="59">
        <v>221</v>
      </c>
    </row>
    <row r="223" spans="1:2">
      <c r="A223" s="60">
        <v>1.8418981481481483E-3</v>
      </c>
      <c r="B223" s="59">
        <v>222</v>
      </c>
    </row>
    <row r="224" spans="1:2">
      <c r="A224" s="60">
        <v>1.8407407407407407E-3</v>
      </c>
      <c r="B224" s="59">
        <v>223</v>
      </c>
    </row>
    <row r="225" spans="1:2">
      <c r="A225" s="60">
        <v>1.8395833333333335E-3</v>
      </c>
      <c r="B225" s="59">
        <v>224</v>
      </c>
    </row>
    <row r="226" spans="1:2">
      <c r="A226" s="60">
        <v>1.8384259259259259E-3</v>
      </c>
      <c r="B226" s="59">
        <v>225</v>
      </c>
    </row>
    <row r="227" spans="1:2">
      <c r="A227" s="60">
        <v>1.8372685185185185E-3</v>
      </c>
      <c r="B227" s="59">
        <v>226</v>
      </c>
    </row>
    <row r="228" spans="1:2">
      <c r="A228" s="60">
        <v>1.8361111111111113E-3</v>
      </c>
      <c r="B228" s="59">
        <v>227</v>
      </c>
    </row>
    <row r="229" spans="1:2">
      <c r="A229" s="60">
        <v>1.8349537037037034E-3</v>
      </c>
      <c r="B229" s="59">
        <v>228</v>
      </c>
    </row>
    <row r="230" spans="1:2">
      <c r="A230" s="60">
        <v>1.8339120370370369E-3</v>
      </c>
      <c r="B230" s="59">
        <v>229</v>
      </c>
    </row>
    <row r="231" spans="1:2">
      <c r="A231" s="60">
        <v>1.8327546296296295E-3</v>
      </c>
      <c r="B231" s="59">
        <v>230</v>
      </c>
    </row>
    <row r="232" spans="1:2">
      <c r="A232" s="60">
        <v>1.8315972222222223E-3</v>
      </c>
      <c r="B232" s="59">
        <v>231</v>
      </c>
    </row>
    <row r="233" spans="1:2">
      <c r="A233" s="60">
        <v>1.8304398148148149E-3</v>
      </c>
      <c r="B233" s="59">
        <v>232</v>
      </c>
    </row>
    <row r="234" spans="1:2">
      <c r="A234" s="60">
        <v>1.8292824074074073E-3</v>
      </c>
      <c r="B234" s="59">
        <v>233</v>
      </c>
    </row>
    <row r="235" spans="1:2">
      <c r="A235" s="60">
        <v>1.8282407407407407E-3</v>
      </c>
      <c r="B235" s="59">
        <v>234</v>
      </c>
    </row>
    <row r="236" spans="1:2">
      <c r="A236" s="60">
        <v>1.8270833333333336E-3</v>
      </c>
      <c r="B236" s="59">
        <v>235</v>
      </c>
    </row>
    <row r="237" spans="1:2">
      <c r="A237" s="60">
        <v>1.8259259259259259E-3</v>
      </c>
      <c r="B237" s="59">
        <v>236</v>
      </c>
    </row>
    <row r="238" spans="1:2">
      <c r="A238" s="60">
        <v>1.8248842592592594E-3</v>
      </c>
      <c r="B238" s="59">
        <v>237</v>
      </c>
    </row>
    <row r="239" spans="1:2">
      <c r="A239" s="60">
        <v>1.8237268518518518E-3</v>
      </c>
      <c r="B239" s="59">
        <v>238</v>
      </c>
    </row>
    <row r="240" spans="1:2">
      <c r="A240" s="60">
        <v>1.8225694444444444E-3</v>
      </c>
      <c r="B240" s="59">
        <v>239</v>
      </c>
    </row>
    <row r="241" spans="1:2">
      <c r="A241" s="60">
        <v>1.8215277777777778E-3</v>
      </c>
      <c r="B241" s="59">
        <v>240</v>
      </c>
    </row>
    <row r="242" spans="1:2">
      <c r="A242" s="60">
        <v>1.8203703703703704E-3</v>
      </c>
      <c r="B242" s="59">
        <v>241</v>
      </c>
    </row>
    <row r="243" spans="1:2">
      <c r="A243" s="60">
        <v>1.8193287037037034E-3</v>
      </c>
      <c r="B243" s="59">
        <v>242</v>
      </c>
    </row>
    <row r="244" spans="1:2">
      <c r="A244" s="60">
        <v>1.8181712962962962E-3</v>
      </c>
      <c r="B244" s="59">
        <v>243</v>
      </c>
    </row>
    <row r="245" spans="1:2">
      <c r="A245" s="60">
        <v>1.8171296296296297E-3</v>
      </c>
      <c r="B245" s="59">
        <v>244</v>
      </c>
    </row>
    <row r="246" spans="1:2">
      <c r="A246" s="60">
        <v>1.8159722222222223E-3</v>
      </c>
      <c r="B246" s="59">
        <v>245</v>
      </c>
    </row>
    <row r="247" spans="1:2">
      <c r="A247" s="60">
        <v>1.8149305555555557E-3</v>
      </c>
      <c r="B247" s="59">
        <v>246</v>
      </c>
    </row>
    <row r="248" spans="1:2">
      <c r="A248" s="60">
        <v>1.8137731481481479E-3</v>
      </c>
      <c r="B248" s="59">
        <v>247</v>
      </c>
    </row>
    <row r="249" spans="1:2">
      <c r="A249" s="60">
        <v>1.8127314814814814E-3</v>
      </c>
      <c r="B249" s="59">
        <v>248</v>
      </c>
    </row>
    <row r="250" spans="1:2">
      <c r="A250" s="60">
        <v>1.811574074074074E-3</v>
      </c>
      <c r="B250" s="59">
        <v>249</v>
      </c>
    </row>
    <row r="251" spans="1:2">
      <c r="A251" s="60">
        <v>1.8105324074074074E-3</v>
      </c>
      <c r="B251" s="59">
        <v>250</v>
      </c>
    </row>
    <row r="252" spans="1:2">
      <c r="A252" s="60">
        <v>1.8093750000000002E-3</v>
      </c>
      <c r="B252" s="59">
        <v>251</v>
      </c>
    </row>
    <row r="253" spans="1:2">
      <c r="A253" s="60">
        <v>1.8083333333333335E-3</v>
      </c>
      <c r="B253" s="59">
        <v>252</v>
      </c>
    </row>
    <row r="254" spans="1:2">
      <c r="A254" s="60">
        <v>1.8072916666666669E-3</v>
      </c>
      <c r="B254" s="59">
        <v>253</v>
      </c>
    </row>
    <row r="255" spans="1:2">
      <c r="A255" s="60">
        <v>1.8061342592592591E-3</v>
      </c>
      <c r="B255" s="59">
        <v>254</v>
      </c>
    </row>
    <row r="256" spans="1:2">
      <c r="A256" s="60">
        <v>1.8050925925925927E-3</v>
      </c>
      <c r="B256" s="59">
        <v>255</v>
      </c>
    </row>
    <row r="257" spans="1:2">
      <c r="A257" s="60">
        <v>1.804050925925926E-3</v>
      </c>
      <c r="B257" s="59">
        <v>256</v>
      </c>
    </row>
    <row r="258" spans="1:2">
      <c r="A258" s="60">
        <v>1.8028935185185188E-3</v>
      </c>
      <c r="B258" s="59">
        <v>257</v>
      </c>
    </row>
    <row r="259" spans="1:2">
      <c r="A259" s="60">
        <v>1.801851851851852E-3</v>
      </c>
      <c r="B259" s="59">
        <v>258</v>
      </c>
    </row>
    <row r="260" spans="1:2">
      <c r="A260" s="60">
        <v>1.8008101851851855E-3</v>
      </c>
      <c r="B260" s="59">
        <v>259</v>
      </c>
    </row>
    <row r="261" spans="1:2">
      <c r="A261" s="60">
        <v>1.7996527777777776E-3</v>
      </c>
      <c r="B261" s="59">
        <v>260</v>
      </c>
    </row>
    <row r="262" spans="1:2">
      <c r="A262" s="60">
        <v>1.7986111111111111E-3</v>
      </c>
      <c r="B262" s="59">
        <v>261</v>
      </c>
    </row>
    <row r="263" spans="1:2">
      <c r="A263" s="60">
        <v>1.7975694444444443E-3</v>
      </c>
      <c r="B263" s="59">
        <v>262</v>
      </c>
    </row>
    <row r="264" spans="1:2">
      <c r="A264" s="60">
        <v>1.7965277777777777E-3</v>
      </c>
      <c r="B264" s="59">
        <v>263</v>
      </c>
    </row>
    <row r="265" spans="1:2">
      <c r="A265" s="60">
        <v>1.7954861111111112E-3</v>
      </c>
      <c r="B265" s="59">
        <v>264</v>
      </c>
    </row>
    <row r="266" spans="1:2">
      <c r="A266" s="60">
        <v>1.7943287037037036E-3</v>
      </c>
      <c r="B266" s="59">
        <v>265</v>
      </c>
    </row>
    <row r="267" spans="1:2">
      <c r="A267" s="60">
        <v>1.7932870370370368E-3</v>
      </c>
      <c r="B267" s="59">
        <v>266</v>
      </c>
    </row>
    <row r="268" spans="1:2">
      <c r="A268" s="60">
        <v>1.7922453703703705E-3</v>
      </c>
      <c r="B268" s="59">
        <v>267</v>
      </c>
    </row>
    <row r="269" spans="1:2">
      <c r="A269" s="60">
        <v>1.7912037037037037E-3</v>
      </c>
      <c r="B269" s="59">
        <v>268</v>
      </c>
    </row>
    <row r="270" spans="1:2">
      <c r="A270" s="60">
        <v>1.7901620370370372E-3</v>
      </c>
      <c r="B270" s="59">
        <v>269</v>
      </c>
    </row>
    <row r="271" spans="1:2">
      <c r="A271" s="60">
        <v>1.7891203703703704E-3</v>
      </c>
      <c r="B271" s="59">
        <v>270</v>
      </c>
    </row>
    <row r="272" spans="1:2">
      <c r="A272" s="60">
        <v>1.7880787037037038E-3</v>
      </c>
      <c r="B272" s="59">
        <v>271</v>
      </c>
    </row>
    <row r="273" spans="1:2">
      <c r="A273" s="60">
        <v>1.7870370370370368E-3</v>
      </c>
      <c r="B273" s="59">
        <v>272</v>
      </c>
    </row>
    <row r="274" spans="1:2">
      <c r="A274" s="60">
        <v>1.7858796296296297E-3</v>
      </c>
      <c r="B274" s="59">
        <v>273</v>
      </c>
    </row>
    <row r="275" spans="1:2">
      <c r="A275" s="60">
        <v>1.7848379629629629E-3</v>
      </c>
      <c r="B275" s="59">
        <v>274</v>
      </c>
    </row>
    <row r="276" spans="1:2">
      <c r="A276" s="60">
        <v>1.7837962962962963E-3</v>
      </c>
      <c r="B276" s="59">
        <v>275</v>
      </c>
    </row>
    <row r="277" spans="1:2">
      <c r="A277" s="60">
        <v>1.7827546296296296E-3</v>
      </c>
      <c r="B277" s="59">
        <v>276</v>
      </c>
    </row>
    <row r="278" spans="1:2">
      <c r="A278" s="60">
        <v>1.781712962962963E-3</v>
      </c>
      <c r="B278" s="59">
        <v>277</v>
      </c>
    </row>
    <row r="279" spans="1:2">
      <c r="A279" s="60">
        <v>1.7806712962962965E-3</v>
      </c>
      <c r="B279" s="59">
        <v>278</v>
      </c>
    </row>
    <row r="280" spans="1:2">
      <c r="A280" s="60">
        <v>1.7796296296296299E-3</v>
      </c>
      <c r="B280" s="59">
        <v>279</v>
      </c>
    </row>
    <row r="281" spans="1:2">
      <c r="A281" s="60">
        <v>1.7787037037037036E-3</v>
      </c>
      <c r="B281" s="59">
        <v>280</v>
      </c>
    </row>
    <row r="282" spans="1:2">
      <c r="A282" s="60">
        <v>1.7776620370370374E-3</v>
      </c>
      <c r="B282" s="59">
        <v>281</v>
      </c>
    </row>
    <row r="283" spans="1:2">
      <c r="A283" s="60">
        <v>1.7766203703703705E-3</v>
      </c>
      <c r="B283" s="59">
        <v>282</v>
      </c>
    </row>
    <row r="284" spans="1:2">
      <c r="A284" s="60">
        <v>1.7755787037037037E-3</v>
      </c>
      <c r="B284" s="59">
        <v>283</v>
      </c>
    </row>
    <row r="285" spans="1:2">
      <c r="A285" s="60">
        <v>1.7745370370370371E-3</v>
      </c>
      <c r="B285" s="59">
        <v>284</v>
      </c>
    </row>
    <row r="286" spans="1:2">
      <c r="A286" s="60">
        <v>1.7734953703703704E-3</v>
      </c>
      <c r="B286" s="59">
        <v>285</v>
      </c>
    </row>
    <row r="287" spans="1:2">
      <c r="A287" s="60">
        <v>1.7724537037037038E-3</v>
      </c>
      <c r="B287" s="59">
        <v>286</v>
      </c>
    </row>
    <row r="288" spans="1:2">
      <c r="A288" s="60">
        <v>1.7714120370370368E-3</v>
      </c>
      <c r="B288" s="59">
        <v>287</v>
      </c>
    </row>
    <row r="289" spans="1:2">
      <c r="A289" s="60">
        <v>1.7703703703703703E-3</v>
      </c>
      <c r="B289" s="59">
        <v>288</v>
      </c>
    </row>
    <row r="290" spans="1:2">
      <c r="A290" s="60">
        <v>1.7694444444444444E-3</v>
      </c>
      <c r="B290" s="59">
        <v>289</v>
      </c>
    </row>
    <row r="291" spans="1:2">
      <c r="A291" s="60">
        <v>1.7684027777777778E-3</v>
      </c>
      <c r="B291" s="59">
        <v>290</v>
      </c>
    </row>
    <row r="292" spans="1:2">
      <c r="A292" s="60">
        <v>1.767361111111111E-3</v>
      </c>
      <c r="B292" s="59">
        <v>291</v>
      </c>
    </row>
    <row r="293" spans="1:2">
      <c r="A293" s="60">
        <v>1.7663194444444445E-3</v>
      </c>
      <c r="B293" s="59">
        <v>292</v>
      </c>
    </row>
    <row r="294" spans="1:2">
      <c r="A294" s="60">
        <v>1.7652777777777777E-3</v>
      </c>
      <c r="B294" s="59">
        <v>293</v>
      </c>
    </row>
    <row r="295" spans="1:2">
      <c r="A295" s="60">
        <v>1.7643518518518518E-3</v>
      </c>
      <c r="B295" s="59">
        <v>294</v>
      </c>
    </row>
    <row r="296" spans="1:2">
      <c r="A296" s="60">
        <v>1.7633101851851852E-3</v>
      </c>
      <c r="B296" s="59">
        <v>295</v>
      </c>
    </row>
    <row r="297" spans="1:2">
      <c r="A297" s="60">
        <v>1.7622685185185183E-3</v>
      </c>
      <c r="B297" s="59">
        <v>296</v>
      </c>
    </row>
    <row r="298" spans="1:2">
      <c r="A298" s="60">
        <v>1.7613425925925928E-3</v>
      </c>
      <c r="B298" s="59">
        <v>297</v>
      </c>
    </row>
    <row r="299" spans="1:2">
      <c r="A299" s="60">
        <v>1.7603009259259258E-3</v>
      </c>
      <c r="B299" s="59">
        <v>298</v>
      </c>
    </row>
    <row r="300" spans="1:2">
      <c r="A300" s="60">
        <v>1.7592592592592592E-3</v>
      </c>
      <c r="B300" s="59">
        <v>299</v>
      </c>
    </row>
    <row r="301" spans="1:2">
      <c r="A301" s="60">
        <v>1.7583333333333333E-3</v>
      </c>
      <c r="B301" s="59">
        <v>300</v>
      </c>
    </row>
    <row r="302" spans="1:2">
      <c r="A302" s="60">
        <v>1.7572916666666666E-3</v>
      </c>
      <c r="B302" s="59">
        <v>301</v>
      </c>
    </row>
    <row r="303" spans="1:2">
      <c r="A303" s="60">
        <v>1.75625E-3</v>
      </c>
      <c r="B303" s="59">
        <v>302</v>
      </c>
    </row>
    <row r="304" spans="1:2">
      <c r="A304" s="60">
        <v>1.7553240740740741E-3</v>
      </c>
      <c r="B304" s="59">
        <v>303</v>
      </c>
    </row>
    <row r="305" spans="1:2">
      <c r="A305" s="60">
        <v>1.7542824074074075E-3</v>
      </c>
      <c r="B305" s="59">
        <v>304</v>
      </c>
    </row>
    <row r="306" spans="1:2">
      <c r="A306" s="60">
        <v>1.7532407407407408E-3</v>
      </c>
      <c r="B306" s="59">
        <v>305</v>
      </c>
    </row>
    <row r="307" spans="1:2">
      <c r="A307" s="60">
        <v>1.7523148148148148E-3</v>
      </c>
      <c r="B307" s="59">
        <v>306</v>
      </c>
    </row>
    <row r="308" spans="1:2">
      <c r="A308" s="60">
        <v>1.7512731481481483E-3</v>
      </c>
      <c r="B308" s="59">
        <v>307</v>
      </c>
    </row>
    <row r="309" spans="1:2">
      <c r="A309" s="60">
        <v>1.7503472222222224E-3</v>
      </c>
      <c r="B309" s="59">
        <v>308</v>
      </c>
    </row>
    <row r="310" spans="1:2">
      <c r="A310" s="60">
        <v>1.7493055555555558E-3</v>
      </c>
      <c r="B310" s="59">
        <v>309</v>
      </c>
    </row>
    <row r="311" spans="1:2">
      <c r="A311" s="60">
        <v>1.7483796296296295E-3</v>
      </c>
      <c r="B311" s="59">
        <v>310</v>
      </c>
    </row>
    <row r="312" spans="1:2">
      <c r="A312" s="60">
        <v>1.7473379629629629E-3</v>
      </c>
      <c r="B312" s="59">
        <v>311</v>
      </c>
    </row>
    <row r="313" spans="1:2">
      <c r="A313" s="60">
        <v>1.7462962962962964E-3</v>
      </c>
      <c r="B313" s="59">
        <v>312</v>
      </c>
    </row>
    <row r="314" spans="1:2">
      <c r="A314" s="60">
        <v>1.7453703703703702E-3</v>
      </c>
      <c r="B314" s="59">
        <v>313</v>
      </c>
    </row>
    <row r="315" spans="1:2">
      <c r="A315" s="60">
        <v>1.7443287037037039E-3</v>
      </c>
      <c r="B315" s="59">
        <v>314</v>
      </c>
    </row>
    <row r="316" spans="1:2">
      <c r="A316" s="60">
        <v>1.7434027777777777E-3</v>
      </c>
      <c r="B316" s="59">
        <v>315</v>
      </c>
    </row>
    <row r="317" spans="1:2">
      <c r="A317" s="60">
        <v>1.7424768518518518E-3</v>
      </c>
      <c r="B317" s="59">
        <v>316</v>
      </c>
    </row>
    <row r="318" spans="1:2">
      <c r="A318" s="60">
        <v>1.7414351851851853E-3</v>
      </c>
      <c r="B318" s="59">
        <v>317</v>
      </c>
    </row>
    <row r="319" spans="1:2">
      <c r="A319" s="60">
        <v>1.7405092592592591E-3</v>
      </c>
      <c r="B319" s="59">
        <v>318</v>
      </c>
    </row>
    <row r="320" spans="1:2">
      <c r="A320" s="60">
        <v>1.7394675925925928E-3</v>
      </c>
      <c r="B320" s="59">
        <v>319</v>
      </c>
    </row>
    <row r="321" spans="1:2">
      <c r="A321" s="60">
        <v>1.7385416666666667E-3</v>
      </c>
      <c r="B321" s="59">
        <v>320</v>
      </c>
    </row>
    <row r="322" spans="1:2">
      <c r="A322" s="60">
        <v>1.7374999999999997E-3</v>
      </c>
      <c r="B322" s="59">
        <v>321</v>
      </c>
    </row>
    <row r="323" spans="1:2">
      <c r="A323" s="60">
        <v>1.7365740740740742E-3</v>
      </c>
      <c r="B323" s="59">
        <v>322</v>
      </c>
    </row>
    <row r="324" spans="1:2">
      <c r="A324" s="60">
        <v>1.7356481481481483E-3</v>
      </c>
      <c r="B324" s="59">
        <v>323</v>
      </c>
    </row>
    <row r="325" spans="1:2">
      <c r="A325" s="60">
        <v>1.7346064814814813E-3</v>
      </c>
      <c r="B325" s="59">
        <v>324</v>
      </c>
    </row>
    <row r="326" spans="1:2">
      <c r="A326" s="60">
        <v>1.7336805555555558E-3</v>
      </c>
      <c r="B326" s="59">
        <v>325</v>
      </c>
    </row>
    <row r="327" spans="1:2">
      <c r="A327" s="60">
        <v>1.7327546296296294E-3</v>
      </c>
      <c r="B327" s="59">
        <v>326</v>
      </c>
    </row>
    <row r="328" spans="1:2">
      <c r="A328" s="60">
        <v>1.7317129629629633E-3</v>
      </c>
      <c r="B328" s="59">
        <v>327</v>
      </c>
    </row>
    <row r="329" spans="1:2">
      <c r="A329" s="60">
        <v>1.730787037037037E-3</v>
      </c>
      <c r="B329" s="59">
        <v>328</v>
      </c>
    </row>
    <row r="330" spans="1:2">
      <c r="A330" s="60">
        <v>1.7298611111111111E-3</v>
      </c>
      <c r="B330" s="59">
        <v>329</v>
      </c>
    </row>
    <row r="331" spans="1:2">
      <c r="A331" s="60">
        <v>1.7288194444444445E-3</v>
      </c>
      <c r="B331" s="59">
        <v>330</v>
      </c>
    </row>
    <row r="332" spans="1:2">
      <c r="A332" s="60">
        <v>1.7278935185185184E-3</v>
      </c>
      <c r="B332" s="59">
        <v>331</v>
      </c>
    </row>
    <row r="333" spans="1:2">
      <c r="A333" s="60">
        <v>1.7269675925925924E-3</v>
      </c>
      <c r="B333" s="59">
        <v>332</v>
      </c>
    </row>
    <row r="334" spans="1:2">
      <c r="A334" s="60">
        <v>1.7259259259259259E-3</v>
      </c>
      <c r="B334" s="59">
        <v>333</v>
      </c>
    </row>
    <row r="335" spans="1:2">
      <c r="A335" s="60">
        <v>1.725E-3</v>
      </c>
      <c r="B335" s="59">
        <v>334</v>
      </c>
    </row>
    <row r="336" spans="1:2">
      <c r="A336" s="60">
        <v>1.7240740740740741E-3</v>
      </c>
      <c r="B336" s="59">
        <v>335</v>
      </c>
    </row>
    <row r="337" spans="1:2">
      <c r="A337" s="60">
        <v>1.7231481481481481E-3</v>
      </c>
      <c r="B337" s="59">
        <v>336</v>
      </c>
    </row>
    <row r="338" spans="1:2">
      <c r="A338" s="60">
        <v>1.7222222222222222E-3</v>
      </c>
      <c r="B338" s="59">
        <v>337</v>
      </c>
    </row>
    <row r="339" spans="1:2">
      <c r="A339" s="60">
        <v>1.7211805555555554E-3</v>
      </c>
      <c r="B339" s="59">
        <v>338</v>
      </c>
    </row>
    <row r="340" spans="1:2">
      <c r="A340" s="60">
        <v>1.7202546296296297E-3</v>
      </c>
      <c r="B340" s="59">
        <v>339</v>
      </c>
    </row>
    <row r="341" spans="1:2">
      <c r="A341" s="60">
        <v>1.7193287037037036E-3</v>
      </c>
      <c r="B341" s="59">
        <v>340</v>
      </c>
    </row>
    <row r="342" spans="1:2">
      <c r="A342" s="60">
        <v>1.7184027777777777E-3</v>
      </c>
      <c r="B342" s="59">
        <v>341</v>
      </c>
    </row>
    <row r="343" spans="1:2">
      <c r="A343" s="60">
        <v>1.717476851851852E-3</v>
      </c>
      <c r="B343" s="59">
        <v>342</v>
      </c>
    </row>
    <row r="344" spans="1:2">
      <c r="A344" s="60">
        <v>1.7164351851851852E-3</v>
      </c>
      <c r="B344" s="59">
        <v>343</v>
      </c>
    </row>
    <row r="345" spans="1:2">
      <c r="A345" s="60">
        <v>1.7155092592592595E-3</v>
      </c>
      <c r="B345" s="59">
        <v>344</v>
      </c>
    </row>
    <row r="346" spans="1:2">
      <c r="A346" s="60">
        <v>1.7145833333333334E-3</v>
      </c>
      <c r="B346" s="59">
        <v>345</v>
      </c>
    </row>
    <row r="347" spans="1:2">
      <c r="A347" s="60">
        <v>1.7136574074074074E-3</v>
      </c>
      <c r="B347" s="59">
        <v>346</v>
      </c>
    </row>
    <row r="348" spans="1:2">
      <c r="A348" s="60">
        <v>1.7127314814814815E-3</v>
      </c>
      <c r="B348" s="59">
        <v>347</v>
      </c>
    </row>
    <row r="349" spans="1:2">
      <c r="A349" s="60">
        <v>1.7118055555555556E-3</v>
      </c>
      <c r="B349" s="59">
        <v>348</v>
      </c>
    </row>
    <row r="350" spans="1:2">
      <c r="A350" s="60">
        <v>1.7108796296296297E-3</v>
      </c>
      <c r="B350" s="59">
        <v>349</v>
      </c>
    </row>
    <row r="351" spans="1:2">
      <c r="A351" s="60">
        <v>1.7099537037037038E-3</v>
      </c>
      <c r="B351" s="59">
        <v>350</v>
      </c>
    </row>
    <row r="352" spans="1:2">
      <c r="A352" s="60">
        <v>1.7090277777777778E-3</v>
      </c>
      <c r="B352" s="59">
        <v>351</v>
      </c>
    </row>
    <row r="353" spans="1:2">
      <c r="A353" s="60">
        <v>1.7081018518518519E-3</v>
      </c>
      <c r="B353" s="59">
        <v>352</v>
      </c>
    </row>
    <row r="354" spans="1:2">
      <c r="A354" s="60">
        <v>1.707175925925926E-3</v>
      </c>
      <c r="B354" s="59">
        <v>353</v>
      </c>
    </row>
    <row r="355" spans="1:2">
      <c r="A355" s="60">
        <v>1.7062500000000001E-3</v>
      </c>
      <c r="B355" s="59">
        <v>354</v>
      </c>
    </row>
    <row r="356" spans="1:2">
      <c r="A356" s="60">
        <v>1.7052083333333331E-3</v>
      </c>
      <c r="B356" s="59">
        <v>355</v>
      </c>
    </row>
    <row r="357" spans="1:2">
      <c r="A357" s="60">
        <v>1.7042824074074072E-3</v>
      </c>
      <c r="B357" s="59">
        <v>356</v>
      </c>
    </row>
    <row r="358" spans="1:2">
      <c r="A358" s="60">
        <v>1.7033564814814817E-3</v>
      </c>
      <c r="B358" s="59">
        <v>357</v>
      </c>
    </row>
    <row r="359" spans="1:2">
      <c r="A359" s="60">
        <v>1.7024305555555558E-3</v>
      </c>
      <c r="B359" s="59">
        <v>358</v>
      </c>
    </row>
    <row r="360" spans="1:2">
      <c r="A360" s="60">
        <v>1.7016203703703705E-3</v>
      </c>
      <c r="B360" s="59">
        <v>359</v>
      </c>
    </row>
    <row r="361" spans="1:2">
      <c r="A361" s="60">
        <v>1.7006944444444441E-3</v>
      </c>
      <c r="B361" s="59">
        <v>360</v>
      </c>
    </row>
    <row r="362" spans="1:2">
      <c r="A362" s="60">
        <v>1.6997685185185186E-3</v>
      </c>
      <c r="B362" s="59">
        <v>361</v>
      </c>
    </row>
    <row r="363" spans="1:2">
      <c r="A363" s="60">
        <v>1.6988425925925927E-3</v>
      </c>
      <c r="B363" s="59">
        <v>362</v>
      </c>
    </row>
    <row r="364" spans="1:2">
      <c r="A364" s="60">
        <v>1.6979166666666664E-3</v>
      </c>
      <c r="B364" s="59">
        <v>363</v>
      </c>
    </row>
    <row r="365" spans="1:2">
      <c r="A365" s="60">
        <v>1.6969907407407409E-3</v>
      </c>
      <c r="B365" s="59">
        <v>364</v>
      </c>
    </row>
    <row r="366" spans="1:2">
      <c r="A366" s="60">
        <v>1.696064814814815E-3</v>
      </c>
      <c r="B366" s="59">
        <v>365</v>
      </c>
    </row>
    <row r="367" spans="1:2">
      <c r="A367" s="60">
        <v>1.6951388888888886E-3</v>
      </c>
      <c r="B367" s="59">
        <v>366</v>
      </c>
    </row>
    <row r="368" spans="1:2">
      <c r="A368" s="60">
        <v>1.6942129629629631E-3</v>
      </c>
      <c r="B368" s="59">
        <v>367</v>
      </c>
    </row>
    <row r="369" spans="1:2">
      <c r="A369" s="60">
        <v>1.6932870370370372E-3</v>
      </c>
      <c r="B369" s="59">
        <v>368</v>
      </c>
    </row>
    <row r="370" spans="1:2">
      <c r="A370" s="60">
        <v>1.6923611111111108E-3</v>
      </c>
      <c r="B370" s="59">
        <v>369</v>
      </c>
    </row>
    <row r="371" spans="1:2">
      <c r="A371" s="60">
        <v>1.6914351851851854E-3</v>
      </c>
      <c r="B371" s="59">
        <v>370</v>
      </c>
    </row>
    <row r="372" spans="1:2">
      <c r="A372" s="60">
        <v>1.6906250000000001E-3</v>
      </c>
      <c r="B372" s="59">
        <v>371</v>
      </c>
    </row>
    <row r="373" spans="1:2">
      <c r="A373" s="60">
        <v>1.6896990740740742E-3</v>
      </c>
      <c r="B373" s="59">
        <v>372</v>
      </c>
    </row>
    <row r="374" spans="1:2">
      <c r="A374" s="60">
        <v>1.6887731481481482E-3</v>
      </c>
      <c r="B374" s="59">
        <v>373</v>
      </c>
    </row>
    <row r="375" spans="1:2">
      <c r="A375" s="60">
        <v>1.6878472222222223E-3</v>
      </c>
      <c r="B375" s="59">
        <v>374</v>
      </c>
    </row>
    <row r="376" spans="1:2">
      <c r="A376" s="60">
        <v>1.6869212962962964E-3</v>
      </c>
      <c r="B376" s="59">
        <v>375</v>
      </c>
    </row>
    <row r="377" spans="1:2">
      <c r="A377" s="60">
        <v>1.6859953703703705E-3</v>
      </c>
      <c r="B377" s="59">
        <v>376</v>
      </c>
    </row>
    <row r="378" spans="1:2">
      <c r="A378" s="60">
        <v>1.6851851851851852E-3</v>
      </c>
      <c r="B378" s="59">
        <v>377</v>
      </c>
    </row>
    <row r="379" spans="1:2">
      <c r="A379" s="60">
        <v>1.6842592592592595E-3</v>
      </c>
      <c r="B379" s="59">
        <v>378</v>
      </c>
    </row>
    <row r="380" spans="1:2">
      <c r="A380" s="60">
        <v>1.6833333333333333E-3</v>
      </c>
      <c r="B380" s="59">
        <v>379</v>
      </c>
    </row>
    <row r="381" spans="1:2">
      <c r="A381" s="60">
        <v>1.6824074074074074E-3</v>
      </c>
      <c r="B381" s="59">
        <v>380</v>
      </c>
    </row>
    <row r="382" spans="1:2">
      <c r="A382" s="60">
        <v>1.6814814814814815E-3</v>
      </c>
      <c r="B382" s="59">
        <v>381</v>
      </c>
    </row>
    <row r="383" spans="1:2">
      <c r="A383" s="60">
        <v>1.6806712962962964E-3</v>
      </c>
      <c r="B383" s="59">
        <v>382</v>
      </c>
    </row>
    <row r="384" spans="1:2">
      <c r="A384" s="60">
        <v>1.6797453703703703E-3</v>
      </c>
      <c r="B384" s="59">
        <v>383</v>
      </c>
    </row>
    <row r="385" spans="1:2">
      <c r="A385" s="60">
        <v>1.6788194444444444E-3</v>
      </c>
      <c r="B385" s="59">
        <v>384</v>
      </c>
    </row>
    <row r="386" spans="1:2">
      <c r="A386" s="60">
        <v>1.6778935185185187E-3</v>
      </c>
      <c r="B386" s="59">
        <v>385</v>
      </c>
    </row>
    <row r="387" spans="1:2">
      <c r="A387" s="60">
        <v>1.6770833333333334E-3</v>
      </c>
      <c r="B387" s="59">
        <v>386</v>
      </c>
    </row>
    <row r="388" spans="1:2">
      <c r="A388" s="60">
        <v>1.6761574074074075E-3</v>
      </c>
      <c r="B388" s="59">
        <v>387</v>
      </c>
    </row>
    <row r="389" spans="1:2">
      <c r="A389" s="60">
        <v>1.6752314814814815E-3</v>
      </c>
      <c r="B389" s="59">
        <v>388</v>
      </c>
    </row>
    <row r="390" spans="1:2">
      <c r="A390" s="60">
        <v>1.6744212962962962E-3</v>
      </c>
      <c r="B390" s="59">
        <v>389</v>
      </c>
    </row>
    <row r="391" spans="1:2">
      <c r="A391" s="60">
        <v>1.6734953703703703E-3</v>
      </c>
      <c r="B391" s="59">
        <v>390</v>
      </c>
    </row>
    <row r="392" spans="1:2">
      <c r="A392" s="60">
        <v>1.6725694444444444E-3</v>
      </c>
      <c r="B392" s="59">
        <v>391</v>
      </c>
    </row>
    <row r="393" spans="1:2">
      <c r="A393" s="60">
        <v>1.6717592592592591E-3</v>
      </c>
      <c r="B393" s="59">
        <v>392</v>
      </c>
    </row>
    <row r="394" spans="1:2">
      <c r="A394" s="60">
        <v>1.6708333333333334E-3</v>
      </c>
      <c r="B394" s="59">
        <v>393</v>
      </c>
    </row>
    <row r="395" spans="1:2">
      <c r="A395" s="60">
        <v>1.6699074074074073E-3</v>
      </c>
      <c r="B395" s="59">
        <v>394</v>
      </c>
    </row>
    <row r="396" spans="1:2">
      <c r="A396" s="60">
        <v>1.6690972222222222E-3</v>
      </c>
      <c r="B396" s="59">
        <v>395</v>
      </c>
    </row>
    <row r="397" spans="1:2">
      <c r="A397" s="60">
        <v>1.6681712962962963E-3</v>
      </c>
      <c r="B397" s="59">
        <v>396</v>
      </c>
    </row>
    <row r="398" spans="1:2">
      <c r="A398" s="60">
        <v>1.6672453703703704E-3</v>
      </c>
      <c r="B398" s="59">
        <v>397</v>
      </c>
    </row>
    <row r="399" spans="1:2">
      <c r="A399" s="60">
        <v>1.6664351851851851E-3</v>
      </c>
      <c r="B399" s="59">
        <v>398</v>
      </c>
    </row>
    <row r="400" spans="1:2">
      <c r="A400" s="60">
        <v>1.6655092592592592E-3</v>
      </c>
      <c r="B400" s="59">
        <v>399</v>
      </c>
    </row>
    <row r="401" spans="1:2">
      <c r="A401" s="60">
        <v>1.6646990740740739E-3</v>
      </c>
      <c r="B401" s="59">
        <v>400</v>
      </c>
    </row>
    <row r="402" spans="1:2">
      <c r="A402" s="60">
        <v>1.6637731481481484E-3</v>
      </c>
      <c r="B402" s="59">
        <v>401</v>
      </c>
    </row>
    <row r="403" spans="1:2">
      <c r="A403" s="60">
        <v>1.662847222222222E-3</v>
      </c>
      <c r="B403" s="59">
        <v>402</v>
      </c>
    </row>
    <row r="404" spans="1:2">
      <c r="A404" s="60">
        <v>1.6620370370370372E-3</v>
      </c>
      <c r="B404" s="59">
        <v>403</v>
      </c>
    </row>
    <row r="405" spans="1:2">
      <c r="A405" s="60">
        <v>1.6611111111111113E-3</v>
      </c>
      <c r="B405" s="59">
        <v>404</v>
      </c>
    </row>
    <row r="406" spans="1:2">
      <c r="A406" s="60">
        <v>1.660300925925926E-3</v>
      </c>
      <c r="B406" s="59">
        <v>405</v>
      </c>
    </row>
    <row r="407" spans="1:2">
      <c r="A407" s="60">
        <v>1.659375E-3</v>
      </c>
      <c r="B407" s="59">
        <v>406</v>
      </c>
    </row>
    <row r="408" spans="1:2">
      <c r="A408" s="60">
        <v>1.6585648148148148E-3</v>
      </c>
      <c r="B408" s="59">
        <v>407</v>
      </c>
    </row>
    <row r="409" spans="1:2">
      <c r="A409" s="60">
        <v>1.6576388888888888E-3</v>
      </c>
      <c r="B409" s="59">
        <v>408</v>
      </c>
    </row>
    <row r="410" spans="1:2">
      <c r="A410" s="60">
        <v>1.6568287037037038E-3</v>
      </c>
      <c r="B410" s="59">
        <v>409</v>
      </c>
    </row>
    <row r="411" spans="1:2">
      <c r="A411" s="60">
        <v>1.6559027777777778E-3</v>
      </c>
      <c r="B411" s="59">
        <v>410</v>
      </c>
    </row>
    <row r="412" spans="1:2">
      <c r="A412" s="60">
        <v>1.6550925925925926E-3</v>
      </c>
      <c r="B412" s="59">
        <v>411</v>
      </c>
    </row>
    <row r="413" spans="1:2">
      <c r="A413" s="60">
        <v>1.6541666666666666E-3</v>
      </c>
      <c r="B413" s="59">
        <v>412</v>
      </c>
    </row>
    <row r="414" spans="1:2">
      <c r="A414" s="60">
        <v>1.6533564814814816E-3</v>
      </c>
      <c r="B414" s="59">
        <v>413</v>
      </c>
    </row>
    <row r="415" spans="1:2">
      <c r="A415" s="60">
        <v>1.6524305555555556E-3</v>
      </c>
      <c r="B415" s="59">
        <v>414</v>
      </c>
    </row>
    <row r="416" spans="1:2">
      <c r="A416" s="60">
        <v>1.6516203703703704E-3</v>
      </c>
      <c r="B416" s="59">
        <v>415</v>
      </c>
    </row>
    <row r="417" spans="1:2">
      <c r="A417" s="60">
        <v>1.6506944444444442E-3</v>
      </c>
      <c r="B417" s="59">
        <v>416</v>
      </c>
    </row>
    <row r="418" spans="1:2">
      <c r="A418" s="60">
        <v>1.6498842592592591E-3</v>
      </c>
      <c r="B418" s="59">
        <v>417</v>
      </c>
    </row>
    <row r="419" spans="1:2">
      <c r="A419" s="60">
        <v>1.6489583333333332E-3</v>
      </c>
      <c r="B419" s="59">
        <v>418</v>
      </c>
    </row>
    <row r="420" spans="1:2">
      <c r="A420" s="60">
        <v>1.6481481481481479E-3</v>
      </c>
      <c r="B420" s="59">
        <v>419</v>
      </c>
    </row>
    <row r="421" spans="1:2">
      <c r="A421" s="60">
        <v>1.647222222222222E-3</v>
      </c>
      <c r="B421" s="59">
        <v>420</v>
      </c>
    </row>
    <row r="422" spans="1:2">
      <c r="A422" s="60">
        <v>1.6464120370370372E-3</v>
      </c>
      <c r="B422" s="59">
        <v>421</v>
      </c>
    </row>
    <row r="423" spans="1:2">
      <c r="A423" s="60">
        <v>1.6456018518518521E-3</v>
      </c>
      <c r="B423" s="59">
        <v>422</v>
      </c>
    </row>
    <row r="424" spans="1:2">
      <c r="A424" s="60">
        <v>1.6446759259259259E-3</v>
      </c>
      <c r="B424" s="59">
        <v>423</v>
      </c>
    </row>
    <row r="425" spans="1:2">
      <c r="A425" s="60">
        <v>1.6438657407407409E-3</v>
      </c>
      <c r="B425" s="59">
        <v>424</v>
      </c>
    </row>
    <row r="426" spans="1:2">
      <c r="A426" s="60">
        <v>1.6429398148148147E-3</v>
      </c>
      <c r="B426" s="59">
        <v>425</v>
      </c>
    </row>
    <row r="427" spans="1:2">
      <c r="A427" s="60">
        <v>1.6421296296296295E-3</v>
      </c>
      <c r="B427" s="59">
        <v>426</v>
      </c>
    </row>
    <row r="428" spans="1:2">
      <c r="A428" s="60">
        <v>1.6413194444444446E-3</v>
      </c>
      <c r="B428" s="59">
        <v>427</v>
      </c>
    </row>
    <row r="429" spans="1:2">
      <c r="A429" s="60">
        <v>1.6403935185185185E-3</v>
      </c>
      <c r="B429" s="59">
        <v>428</v>
      </c>
    </row>
    <row r="430" spans="1:2">
      <c r="A430" s="60">
        <v>1.6395833333333332E-3</v>
      </c>
      <c r="B430" s="59">
        <v>429</v>
      </c>
    </row>
    <row r="431" spans="1:2">
      <c r="A431" s="60">
        <v>1.6387731481481481E-3</v>
      </c>
      <c r="B431" s="59">
        <v>430</v>
      </c>
    </row>
    <row r="432" spans="1:2">
      <c r="A432" s="60">
        <v>1.6378472222222226E-3</v>
      </c>
      <c r="B432" s="59">
        <v>431</v>
      </c>
    </row>
    <row r="433" spans="1:2">
      <c r="A433" s="60">
        <v>1.6370370370370373E-3</v>
      </c>
      <c r="B433" s="59">
        <v>432</v>
      </c>
    </row>
    <row r="434" spans="1:2">
      <c r="A434" s="60">
        <v>1.636226851851852E-3</v>
      </c>
      <c r="B434" s="59">
        <v>433</v>
      </c>
    </row>
    <row r="435" spans="1:2">
      <c r="A435" s="60">
        <v>1.6353009259259261E-3</v>
      </c>
      <c r="B435" s="59">
        <v>434</v>
      </c>
    </row>
    <row r="436" spans="1:2">
      <c r="A436" s="60">
        <v>1.6344907407407408E-3</v>
      </c>
      <c r="B436" s="59">
        <v>435</v>
      </c>
    </row>
    <row r="437" spans="1:2">
      <c r="A437" s="60">
        <v>1.6336805555555555E-3</v>
      </c>
      <c r="B437" s="59">
        <v>436</v>
      </c>
    </row>
    <row r="438" spans="1:2">
      <c r="A438" s="60">
        <v>1.6327546296296298E-3</v>
      </c>
      <c r="B438" s="59">
        <v>437</v>
      </c>
    </row>
    <row r="439" spans="1:2">
      <c r="A439" s="60">
        <v>1.6319444444444445E-3</v>
      </c>
      <c r="B439" s="59">
        <v>438</v>
      </c>
    </row>
    <row r="440" spans="1:2">
      <c r="A440" s="60">
        <v>1.6311342592592593E-3</v>
      </c>
      <c r="B440" s="59">
        <v>439</v>
      </c>
    </row>
    <row r="441" spans="1:2">
      <c r="A441" s="60">
        <v>1.630324074074074E-3</v>
      </c>
      <c r="B441" s="59">
        <v>440</v>
      </c>
    </row>
    <row r="442" spans="1:2">
      <c r="A442" s="60">
        <v>1.629398148148148E-3</v>
      </c>
      <c r="B442" s="59">
        <v>441</v>
      </c>
    </row>
    <row r="443" spans="1:2">
      <c r="A443" s="60">
        <v>1.628587962962963E-3</v>
      </c>
      <c r="B443" s="59">
        <v>442</v>
      </c>
    </row>
    <row r="444" spans="1:2">
      <c r="A444" s="60">
        <v>1.6277777777777777E-3</v>
      </c>
      <c r="B444" s="59">
        <v>443</v>
      </c>
    </row>
    <row r="445" spans="1:2">
      <c r="A445" s="60">
        <v>1.6269675925925924E-3</v>
      </c>
      <c r="B445" s="59">
        <v>444</v>
      </c>
    </row>
    <row r="446" spans="1:2">
      <c r="A446" s="60">
        <v>1.6260416666666665E-3</v>
      </c>
      <c r="B446" s="59">
        <v>445</v>
      </c>
    </row>
    <row r="447" spans="1:2">
      <c r="A447" s="60">
        <v>1.6252314814814816E-3</v>
      </c>
      <c r="B447" s="59">
        <v>446</v>
      </c>
    </row>
    <row r="448" spans="1:2">
      <c r="A448" s="60">
        <v>1.6244212962962966E-3</v>
      </c>
      <c r="B448" s="59">
        <v>447</v>
      </c>
    </row>
    <row r="449" spans="1:2">
      <c r="A449" s="60">
        <v>1.6236111111111113E-3</v>
      </c>
      <c r="B449" s="59">
        <v>448</v>
      </c>
    </row>
    <row r="450" spans="1:2">
      <c r="A450" s="60">
        <v>1.622800925925926E-3</v>
      </c>
      <c r="B450" s="59">
        <v>449</v>
      </c>
    </row>
    <row r="451" spans="1:2">
      <c r="A451" s="60">
        <v>1.6218750000000001E-3</v>
      </c>
      <c r="B451" s="59">
        <v>450</v>
      </c>
    </row>
    <row r="452" spans="1:2">
      <c r="A452" s="60">
        <v>1.6210648148148148E-3</v>
      </c>
      <c r="B452" s="59">
        <v>451</v>
      </c>
    </row>
    <row r="453" spans="1:2">
      <c r="A453" s="60">
        <v>1.6202546296296295E-3</v>
      </c>
      <c r="B453" s="59">
        <v>452</v>
      </c>
    </row>
    <row r="454" spans="1:2">
      <c r="A454" s="60">
        <v>1.6194444444444444E-3</v>
      </c>
      <c r="B454" s="59">
        <v>453</v>
      </c>
    </row>
    <row r="455" spans="1:2">
      <c r="A455" s="60">
        <v>1.6186342592592595E-3</v>
      </c>
      <c r="B455" s="59">
        <v>454</v>
      </c>
    </row>
    <row r="456" spans="1:2">
      <c r="A456" s="60">
        <v>1.6177083333333332E-3</v>
      </c>
      <c r="B456" s="59">
        <v>455</v>
      </c>
    </row>
    <row r="457" spans="1:2">
      <c r="A457" s="60">
        <v>1.6168981481481479E-3</v>
      </c>
      <c r="B457" s="59">
        <v>456</v>
      </c>
    </row>
    <row r="458" spans="1:2">
      <c r="A458" s="60">
        <v>1.6160879629629631E-3</v>
      </c>
      <c r="B458" s="59">
        <v>457</v>
      </c>
    </row>
    <row r="459" spans="1:2">
      <c r="A459" s="60">
        <v>1.6152777777777778E-3</v>
      </c>
      <c r="B459" s="59">
        <v>458</v>
      </c>
    </row>
    <row r="460" spans="1:2">
      <c r="A460" s="60">
        <v>1.6144675925925927E-3</v>
      </c>
      <c r="B460" s="59">
        <v>459</v>
      </c>
    </row>
    <row r="461" spans="1:2">
      <c r="A461" s="60">
        <v>1.6136574074074074E-3</v>
      </c>
      <c r="B461" s="59">
        <v>460</v>
      </c>
    </row>
    <row r="462" spans="1:2">
      <c r="A462" s="60">
        <v>1.6128472222222221E-3</v>
      </c>
      <c r="B462" s="59">
        <v>461</v>
      </c>
    </row>
    <row r="463" spans="1:2">
      <c r="A463" s="60">
        <v>1.612037037037037E-3</v>
      </c>
      <c r="B463" s="59">
        <v>462</v>
      </c>
    </row>
    <row r="464" spans="1:2">
      <c r="A464" s="60">
        <v>1.6111111111111109E-3</v>
      </c>
      <c r="B464" s="59">
        <v>463</v>
      </c>
    </row>
    <row r="465" spans="1:2">
      <c r="A465" s="60">
        <v>1.6103009259259256E-3</v>
      </c>
      <c r="B465" s="59">
        <v>464</v>
      </c>
    </row>
    <row r="466" spans="1:2">
      <c r="A466" s="60">
        <v>1.609490740740741E-3</v>
      </c>
      <c r="B466" s="59">
        <v>465</v>
      </c>
    </row>
    <row r="467" spans="1:2">
      <c r="A467" s="60">
        <v>1.6086805555555557E-3</v>
      </c>
      <c r="B467" s="59">
        <v>466</v>
      </c>
    </row>
    <row r="468" spans="1:2">
      <c r="A468" s="60">
        <v>1.6078703703703704E-3</v>
      </c>
      <c r="B468" s="59">
        <v>467</v>
      </c>
    </row>
    <row r="469" spans="1:2">
      <c r="A469" s="60">
        <v>1.6070601851851853E-3</v>
      </c>
      <c r="B469" s="59">
        <v>468</v>
      </c>
    </row>
    <row r="470" spans="1:2">
      <c r="A470" s="60">
        <v>1.60625E-3</v>
      </c>
      <c r="B470" s="59">
        <v>469</v>
      </c>
    </row>
    <row r="471" spans="1:2">
      <c r="A471" s="60">
        <v>1.6054398148148148E-3</v>
      </c>
      <c r="B471" s="59">
        <v>470</v>
      </c>
    </row>
    <row r="472" spans="1:2">
      <c r="A472" s="60">
        <v>1.6046296296296297E-3</v>
      </c>
      <c r="B472" s="59">
        <v>471</v>
      </c>
    </row>
    <row r="473" spans="1:2">
      <c r="A473" s="60">
        <v>1.6038194444444444E-3</v>
      </c>
      <c r="B473" s="59">
        <v>472</v>
      </c>
    </row>
    <row r="474" spans="1:2">
      <c r="A474" s="60">
        <v>1.6030092592592595E-3</v>
      </c>
      <c r="B474" s="59">
        <v>473</v>
      </c>
    </row>
    <row r="475" spans="1:2">
      <c r="A475" s="60">
        <v>1.6021990740740742E-3</v>
      </c>
      <c r="B475" s="59">
        <v>474</v>
      </c>
    </row>
    <row r="476" spans="1:2">
      <c r="A476" s="60">
        <v>1.601388888888889E-3</v>
      </c>
      <c r="B476" s="59">
        <v>475</v>
      </c>
    </row>
    <row r="477" spans="1:2">
      <c r="A477" s="60">
        <v>1.6005787037037037E-3</v>
      </c>
      <c r="B477" s="59">
        <v>476</v>
      </c>
    </row>
    <row r="478" spans="1:2">
      <c r="A478" s="60">
        <v>1.5997685185185184E-3</v>
      </c>
      <c r="B478" s="59">
        <v>477</v>
      </c>
    </row>
    <row r="479" spans="1:2">
      <c r="A479" s="60">
        <v>1.5989583333333335E-3</v>
      </c>
      <c r="B479" s="59">
        <v>478</v>
      </c>
    </row>
    <row r="480" spans="1:2">
      <c r="A480" s="60">
        <v>1.5981481481481482E-3</v>
      </c>
      <c r="B480" s="59">
        <v>479</v>
      </c>
    </row>
    <row r="481" spans="1:2">
      <c r="A481" s="60">
        <v>1.5973379629629629E-3</v>
      </c>
      <c r="B481" s="59">
        <v>480</v>
      </c>
    </row>
    <row r="482" spans="1:2">
      <c r="A482" s="60">
        <v>1.5965277777777777E-3</v>
      </c>
      <c r="B482" s="59">
        <v>481</v>
      </c>
    </row>
    <row r="483" spans="1:2">
      <c r="A483" s="60">
        <v>1.5957175925925924E-3</v>
      </c>
      <c r="B483" s="59">
        <v>482</v>
      </c>
    </row>
    <row r="484" spans="1:2">
      <c r="A484" s="60">
        <v>1.5949074074074075E-3</v>
      </c>
      <c r="B484" s="59">
        <v>483</v>
      </c>
    </row>
    <row r="485" spans="1:2">
      <c r="A485" s="60">
        <v>1.5940972222222222E-3</v>
      </c>
      <c r="B485" s="59">
        <v>484</v>
      </c>
    </row>
    <row r="486" spans="1:2">
      <c r="A486" s="60">
        <v>1.5932870370370372E-3</v>
      </c>
      <c r="B486" s="59">
        <v>485</v>
      </c>
    </row>
    <row r="487" spans="1:2">
      <c r="A487" s="60">
        <v>1.5924768518518519E-3</v>
      </c>
      <c r="B487" s="59">
        <v>486</v>
      </c>
    </row>
    <row r="488" spans="1:2">
      <c r="A488" s="60">
        <v>1.5916666666666666E-3</v>
      </c>
      <c r="B488" s="59">
        <v>487</v>
      </c>
    </row>
    <row r="489" spans="1:2">
      <c r="A489" s="60">
        <v>1.5908564814814815E-3</v>
      </c>
      <c r="B489" s="59">
        <v>488</v>
      </c>
    </row>
    <row r="490" spans="1:2">
      <c r="A490" s="60">
        <v>1.5900462962962962E-3</v>
      </c>
      <c r="B490" s="59">
        <v>489</v>
      </c>
    </row>
    <row r="491" spans="1:2">
      <c r="A491" s="60">
        <v>1.5892361111111109E-3</v>
      </c>
      <c r="B491" s="59">
        <v>490</v>
      </c>
    </row>
    <row r="492" spans="1:2">
      <c r="A492" s="60">
        <v>1.5884259259259256E-3</v>
      </c>
      <c r="B492" s="59">
        <v>491</v>
      </c>
    </row>
    <row r="493" spans="1:2">
      <c r="A493" s="60">
        <v>1.5877314814814814E-3</v>
      </c>
      <c r="B493" s="59">
        <v>492</v>
      </c>
    </row>
    <row r="494" spans="1:2">
      <c r="A494" s="60">
        <v>1.5869212962962963E-3</v>
      </c>
      <c r="B494" s="59">
        <v>493</v>
      </c>
    </row>
    <row r="495" spans="1:2">
      <c r="A495" s="60">
        <v>1.5861111111111111E-3</v>
      </c>
      <c r="B495" s="59">
        <v>494</v>
      </c>
    </row>
    <row r="496" spans="1:2">
      <c r="A496" s="60">
        <v>1.585300925925926E-3</v>
      </c>
      <c r="B496" s="59">
        <v>495</v>
      </c>
    </row>
    <row r="497" spans="1:2">
      <c r="A497" s="60">
        <v>1.5844907407407407E-3</v>
      </c>
      <c r="B497" s="59">
        <v>496</v>
      </c>
    </row>
    <row r="498" spans="1:2">
      <c r="A498" s="60">
        <v>1.5836805555555554E-3</v>
      </c>
      <c r="B498" s="59">
        <v>497</v>
      </c>
    </row>
    <row r="499" spans="1:2">
      <c r="A499" s="60">
        <v>1.5828703703703701E-3</v>
      </c>
      <c r="B499" s="59">
        <v>498</v>
      </c>
    </row>
    <row r="500" spans="1:2">
      <c r="A500" s="60">
        <v>1.5820601851851848E-3</v>
      </c>
      <c r="B500" s="59">
        <v>499</v>
      </c>
    </row>
    <row r="501" spans="1:2">
      <c r="A501" s="60">
        <v>1.5813657407407406E-3</v>
      </c>
      <c r="B501" s="59">
        <v>500</v>
      </c>
    </row>
    <row r="502" spans="1:2">
      <c r="A502" s="60">
        <v>1.5805555555555555E-3</v>
      </c>
      <c r="B502" s="59">
        <v>501</v>
      </c>
    </row>
    <row r="503" spans="1:2">
      <c r="A503" s="60">
        <v>1.5797453703703705E-3</v>
      </c>
      <c r="B503" s="59">
        <v>502</v>
      </c>
    </row>
    <row r="504" spans="1:2">
      <c r="A504" s="60">
        <v>1.5789351851851852E-3</v>
      </c>
      <c r="B504" s="59">
        <v>503</v>
      </c>
    </row>
    <row r="505" spans="1:2">
      <c r="A505" s="60">
        <v>1.5781249999999999E-3</v>
      </c>
      <c r="B505" s="59">
        <v>504</v>
      </c>
    </row>
    <row r="506" spans="1:2">
      <c r="A506" s="60">
        <v>1.5773148148148146E-3</v>
      </c>
      <c r="B506" s="59">
        <v>505</v>
      </c>
    </row>
    <row r="507" spans="1:2">
      <c r="A507" s="60">
        <v>1.5766203703703704E-3</v>
      </c>
      <c r="B507" s="59">
        <v>506</v>
      </c>
    </row>
    <row r="508" spans="1:2">
      <c r="A508" s="60">
        <v>1.5758101851851851E-3</v>
      </c>
      <c r="B508" s="59">
        <v>507</v>
      </c>
    </row>
    <row r="509" spans="1:2">
      <c r="A509" s="60">
        <v>1.5749999999999998E-3</v>
      </c>
      <c r="B509" s="59">
        <v>508</v>
      </c>
    </row>
    <row r="510" spans="1:2">
      <c r="A510" s="60">
        <v>1.5741898148148149E-3</v>
      </c>
      <c r="B510" s="59">
        <v>509</v>
      </c>
    </row>
    <row r="511" spans="1:2">
      <c r="A511" s="60">
        <v>1.5733796296296297E-3</v>
      </c>
      <c r="B511" s="59">
        <v>510</v>
      </c>
    </row>
    <row r="512" spans="1:2">
      <c r="A512" s="60">
        <v>1.5726851851851854E-3</v>
      </c>
      <c r="B512" s="59">
        <v>511</v>
      </c>
    </row>
    <row r="513" spans="1:2">
      <c r="A513" s="60">
        <v>1.5718750000000001E-3</v>
      </c>
      <c r="B513" s="59">
        <v>512</v>
      </c>
    </row>
    <row r="514" spans="1:2">
      <c r="A514" s="60">
        <v>1.5710648148148148E-3</v>
      </c>
      <c r="B514" s="59">
        <v>513</v>
      </c>
    </row>
    <row r="515" spans="1:2">
      <c r="A515" s="60">
        <v>1.5702546296296296E-3</v>
      </c>
      <c r="B515" s="59">
        <v>514</v>
      </c>
    </row>
    <row r="516" spans="1:2">
      <c r="A516" s="60">
        <v>1.5694444444444443E-3</v>
      </c>
      <c r="B516" s="59">
        <v>515</v>
      </c>
    </row>
    <row r="517" spans="1:2">
      <c r="A517" s="60">
        <v>1.5687499999999998E-3</v>
      </c>
      <c r="B517" s="59">
        <v>516</v>
      </c>
    </row>
    <row r="518" spans="1:2">
      <c r="A518" s="60">
        <v>1.5679398148148145E-3</v>
      </c>
      <c r="B518" s="59">
        <v>517</v>
      </c>
    </row>
    <row r="519" spans="1:2">
      <c r="A519" s="60">
        <v>1.5671296296296299E-3</v>
      </c>
      <c r="B519" s="59">
        <v>518</v>
      </c>
    </row>
    <row r="520" spans="1:2">
      <c r="A520" s="60">
        <v>1.5663194444444446E-3</v>
      </c>
      <c r="B520" s="59">
        <v>519</v>
      </c>
    </row>
    <row r="521" spans="1:2">
      <c r="A521" s="60">
        <v>1.5656250000000002E-3</v>
      </c>
      <c r="B521" s="59">
        <v>520</v>
      </c>
    </row>
    <row r="522" spans="1:2">
      <c r="A522" s="60">
        <v>1.5648148148148149E-3</v>
      </c>
      <c r="B522" s="59">
        <v>521</v>
      </c>
    </row>
    <row r="523" spans="1:2">
      <c r="A523" s="60">
        <v>1.5640046296296296E-3</v>
      </c>
      <c r="B523" s="59">
        <v>522</v>
      </c>
    </row>
    <row r="524" spans="1:2">
      <c r="A524" s="60">
        <v>1.5633101851851852E-3</v>
      </c>
      <c r="B524" s="59">
        <v>523</v>
      </c>
    </row>
    <row r="525" spans="1:2">
      <c r="A525" s="60">
        <v>1.5624999999999999E-3</v>
      </c>
      <c r="B525" s="59">
        <v>524</v>
      </c>
    </row>
    <row r="526" spans="1:2">
      <c r="A526" s="60">
        <v>1.5616898148148146E-3</v>
      </c>
      <c r="B526" s="59">
        <v>525</v>
      </c>
    </row>
    <row r="527" spans="1:2">
      <c r="A527" s="60">
        <v>1.5608796296296293E-3</v>
      </c>
      <c r="B527" s="59">
        <v>526</v>
      </c>
    </row>
    <row r="528" spans="1:2">
      <c r="A528" s="60">
        <v>1.5601851851851851E-3</v>
      </c>
      <c r="B528" s="59">
        <v>527</v>
      </c>
    </row>
    <row r="529" spans="1:2">
      <c r="A529" s="60">
        <v>1.559375E-3</v>
      </c>
      <c r="B529" s="59">
        <v>528</v>
      </c>
    </row>
    <row r="530" spans="1:2">
      <c r="A530" s="60">
        <v>1.5585648148148149E-3</v>
      </c>
      <c r="B530" s="59">
        <v>529</v>
      </c>
    </row>
    <row r="531" spans="1:2">
      <c r="A531" s="60">
        <v>1.5578703703703703E-3</v>
      </c>
      <c r="B531" s="59">
        <v>530</v>
      </c>
    </row>
    <row r="532" spans="1:2">
      <c r="A532" s="60">
        <v>1.5570601851851854E-3</v>
      </c>
      <c r="B532" s="59">
        <v>531</v>
      </c>
    </row>
    <row r="533" spans="1:2">
      <c r="A533" s="60">
        <v>1.5562500000000001E-3</v>
      </c>
      <c r="B533" s="59">
        <v>532</v>
      </c>
    </row>
    <row r="534" spans="1:2">
      <c r="A534" s="60">
        <v>1.5555555555555557E-3</v>
      </c>
      <c r="B534" s="59">
        <v>533</v>
      </c>
    </row>
    <row r="535" spans="1:2">
      <c r="A535" s="60">
        <v>1.5547453703703704E-3</v>
      </c>
      <c r="B535" s="59">
        <v>534</v>
      </c>
    </row>
    <row r="536" spans="1:2">
      <c r="A536" s="60">
        <v>1.5539351851851851E-3</v>
      </c>
      <c r="B536" s="59">
        <v>535</v>
      </c>
    </row>
    <row r="537" spans="1:2">
      <c r="A537" s="60">
        <v>1.5532407407407407E-3</v>
      </c>
      <c r="B537" s="59">
        <v>536</v>
      </c>
    </row>
    <row r="538" spans="1:2">
      <c r="A538" s="60">
        <v>1.5524305555555554E-3</v>
      </c>
      <c r="B538" s="59">
        <v>537</v>
      </c>
    </row>
    <row r="539" spans="1:2">
      <c r="A539" s="60">
        <v>1.5517361111111112E-3</v>
      </c>
      <c r="B539" s="59">
        <v>538</v>
      </c>
    </row>
    <row r="540" spans="1:2">
      <c r="A540" s="60">
        <v>1.5509259259259261E-3</v>
      </c>
      <c r="B540" s="59">
        <v>539</v>
      </c>
    </row>
    <row r="541" spans="1:2">
      <c r="A541" s="60">
        <v>1.5501157407407408E-3</v>
      </c>
      <c r="B541" s="59">
        <v>540</v>
      </c>
    </row>
    <row r="542" spans="1:2">
      <c r="A542" s="60">
        <v>1.5494212962962964E-3</v>
      </c>
      <c r="B542" s="59">
        <v>541</v>
      </c>
    </row>
    <row r="543" spans="1:2">
      <c r="A543" s="60">
        <v>1.5486111111111111E-3</v>
      </c>
      <c r="B543" s="59">
        <v>542</v>
      </c>
    </row>
    <row r="544" spans="1:2">
      <c r="A544" s="60">
        <v>1.5479166666666668E-3</v>
      </c>
      <c r="B544" s="59">
        <v>543</v>
      </c>
    </row>
    <row r="545" spans="1:2">
      <c r="A545" s="60">
        <v>1.5471064814814816E-3</v>
      </c>
      <c r="B545" s="59">
        <v>544</v>
      </c>
    </row>
    <row r="546" spans="1:2">
      <c r="A546" s="60">
        <v>1.5462962962962963E-3</v>
      </c>
      <c r="B546" s="59">
        <v>545</v>
      </c>
    </row>
    <row r="547" spans="1:2">
      <c r="A547" s="60">
        <v>1.5456018518518518E-3</v>
      </c>
      <c r="B547" s="59">
        <v>546</v>
      </c>
    </row>
    <row r="548" spans="1:2">
      <c r="A548" s="60">
        <v>1.5447916666666665E-3</v>
      </c>
      <c r="B548" s="59">
        <v>547</v>
      </c>
    </row>
    <row r="549" spans="1:2">
      <c r="A549" s="60">
        <v>1.5440972222222221E-3</v>
      </c>
      <c r="B549" s="59">
        <v>548</v>
      </c>
    </row>
    <row r="550" spans="1:2">
      <c r="A550" s="60">
        <v>1.5432870370370368E-3</v>
      </c>
      <c r="B550" s="59">
        <v>549</v>
      </c>
    </row>
    <row r="551" spans="1:2">
      <c r="A551" s="60">
        <v>1.542476851851852E-3</v>
      </c>
      <c r="B551" s="59">
        <v>550</v>
      </c>
    </row>
    <row r="552" spans="1:2">
      <c r="A552" s="60">
        <v>1.5417824074074075E-3</v>
      </c>
      <c r="B552" s="59">
        <v>551</v>
      </c>
    </row>
    <row r="553" spans="1:2">
      <c r="A553" s="60">
        <v>1.5409722222222222E-3</v>
      </c>
      <c r="B553" s="59">
        <v>552</v>
      </c>
    </row>
    <row r="554" spans="1:2">
      <c r="A554" s="60">
        <v>1.5402777777777778E-3</v>
      </c>
      <c r="B554" s="59">
        <v>553</v>
      </c>
    </row>
    <row r="555" spans="1:2">
      <c r="A555" s="60">
        <v>1.5394675925925925E-3</v>
      </c>
      <c r="B555" s="59">
        <v>554</v>
      </c>
    </row>
    <row r="556" spans="1:2">
      <c r="A556" s="60">
        <v>1.5387731481481483E-3</v>
      </c>
      <c r="B556" s="59">
        <v>555</v>
      </c>
    </row>
    <row r="557" spans="1:2">
      <c r="A557" s="60">
        <v>1.537962962962963E-3</v>
      </c>
      <c r="B557" s="59">
        <v>556</v>
      </c>
    </row>
    <row r="558" spans="1:2">
      <c r="A558" s="60">
        <v>1.5372685185185185E-3</v>
      </c>
      <c r="B558" s="59">
        <v>557</v>
      </c>
    </row>
    <row r="559" spans="1:2">
      <c r="A559" s="60">
        <v>1.5364583333333333E-3</v>
      </c>
      <c r="B559" s="59">
        <v>558</v>
      </c>
    </row>
    <row r="560" spans="1:2">
      <c r="A560" s="60">
        <v>1.5357638888888888E-3</v>
      </c>
      <c r="B560" s="59">
        <v>559</v>
      </c>
    </row>
    <row r="561" spans="1:2">
      <c r="A561" s="60">
        <v>1.5349537037037035E-3</v>
      </c>
      <c r="B561" s="59">
        <v>560</v>
      </c>
    </row>
    <row r="562" spans="1:2">
      <c r="A562" s="60">
        <v>1.5342592592592593E-3</v>
      </c>
      <c r="B562" s="59">
        <v>561</v>
      </c>
    </row>
    <row r="563" spans="1:2">
      <c r="A563" s="60">
        <v>1.533449074074074E-3</v>
      </c>
      <c r="B563" s="59">
        <v>562</v>
      </c>
    </row>
    <row r="564" spans="1:2">
      <c r="A564" s="60">
        <v>1.5327546296296296E-3</v>
      </c>
      <c r="B564" s="59">
        <v>563</v>
      </c>
    </row>
    <row r="565" spans="1:2">
      <c r="A565" s="60">
        <v>1.5319444444444443E-3</v>
      </c>
      <c r="B565" s="59">
        <v>564</v>
      </c>
    </row>
    <row r="566" spans="1:2">
      <c r="A566" s="60">
        <v>1.5312499999999998E-3</v>
      </c>
      <c r="B566" s="59">
        <v>565</v>
      </c>
    </row>
    <row r="567" spans="1:2">
      <c r="A567" s="60">
        <v>1.530439814814815E-3</v>
      </c>
      <c r="B567" s="59">
        <v>566</v>
      </c>
    </row>
    <row r="568" spans="1:2">
      <c r="A568" s="60">
        <v>1.5297453703703705E-3</v>
      </c>
      <c r="B568" s="59">
        <v>567</v>
      </c>
    </row>
    <row r="569" spans="1:2">
      <c r="A569" s="60">
        <v>1.5289351851851853E-3</v>
      </c>
      <c r="B569" s="59">
        <v>568</v>
      </c>
    </row>
    <row r="570" spans="1:2">
      <c r="A570" s="60">
        <v>1.5282407407407408E-3</v>
      </c>
      <c r="B570" s="59">
        <v>569</v>
      </c>
    </row>
    <row r="571" spans="1:2">
      <c r="A571" s="60">
        <v>1.5274305555555555E-3</v>
      </c>
      <c r="B571" s="59">
        <v>570</v>
      </c>
    </row>
    <row r="572" spans="1:2">
      <c r="A572" s="60">
        <v>1.5267361111111113E-3</v>
      </c>
      <c r="B572" s="59">
        <v>571</v>
      </c>
    </row>
    <row r="573" spans="1:2">
      <c r="A573" s="60">
        <v>1.5260416666666666E-3</v>
      </c>
      <c r="B573" s="59">
        <v>572</v>
      </c>
    </row>
    <row r="574" spans="1:2">
      <c r="A574" s="60">
        <v>1.5252314814814816E-3</v>
      </c>
      <c r="B574" s="59">
        <v>573</v>
      </c>
    </row>
    <row r="575" spans="1:2">
      <c r="A575" s="60">
        <v>1.5245370370370369E-3</v>
      </c>
      <c r="B575" s="59">
        <v>574</v>
      </c>
    </row>
    <row r="576" spans="1:2">
      <c r="A576" s="60">
        <v>1.5237268518518518E-3</v>
      </c>
      <c r="B576" s="59">
        <v>575</v>
      </c>
    </row>
    <row r="577" spans="1:2">
      <c r="A577" s="60">
        <v>1.5230324074074072E-3</v>
      </c>
      <c r="B577" s="59">
        <v>576</v>
      </c>
    </row>
    <row r="578" spans="1:2">
      <c r="A578" s="60">
        <v>1.5222222222222223E-3</v>
      </c>
      <c r="B578" s="59">
        <v>577</v>
      </c>
    </row>
    <row r="579" spans="1:2">
      <c r="A579" s="60">
        <v>1.5215277777777777E-3</v>
      </c>
      <c r="B579" s="59">
        <v>578</v>
      </c>
    </row>
    <row r="580" spans="1:2">
      <c r="A580" s="60">
        <v>1.5208333333333332E-3</v>
      </c>
      <c r="B580" s="59">
        <v>579</v>
      </c>
    </row>
    <row r="581" spans="1:2">
      <c r="A581" s="60">
        <v>1.5200231481481479E-3</v>
      </c>
      <c r="B581" s="59">
        <v>580</v>
      </c>
    </row>
    <row r="582" spans="1:2">
      <c r="A582" s="60">
        <v>1.5193287037037035E-3</v>
      </c>
      <c r="B582" s="59">
        <v>581</v>
      </c>
    </row>
    <row r="583" spans="1:2">
      <c r="A583" s="60">
        <v>1.5185185185185182E-3</v>
      </c>
      <c r="B583" s="59">
        <v>582</v>
      </c>
    </row>
    <row r="584" spans="1:2">
      <c r="A584" s="60">
        <v>1.517824074074074E-3</v>
      </c>
      <c r="B584" s="59">
        <v>583</v>
      </c>
    </row>
    <row r="585" spans="1:2">
      <c r="A585" s="60">
        <v>1.5171296296296296E-3</v>
      </c>
      <c r="B585" s="59">
        <v>584</v>
      </c>
    </row>
    <row r="586" spans="1:2">
      <c r="A586" s="60">
        <v>1.5163194444444445E-3</v>
      </c>
      <c r="B586" s="59">
        <v>585</v>
      </c>
    </row>
    <row r="587" spans="1:2">
      <c r="A587" s="60">
        <v>1.5156250000000003E-3</v>
      </c>
      <c r="B587" s="59">
        <v>586</v>
      </c>
    </row>
    <row r="588" spans="1:2">
      <c r="A588" s="60">
        <v>1.5149305555555558E-3</v>
      </c>
      <c r="B588" s="59">
        <v>587</v>
      </c>
    </row>
    <row r="589" spans="1:2">
      <c r="A589" s="60">
        <v>1.5141203703703705E-3</v>
      </c>
      <c r="B589" s="59">
        <v>588</v>
      </c>
    </row>
    <row r="590" spans="1:2">
      <c r="A590" s="60">
        <v>1.5134259259259259E-3</v>
      </c>
      <c r="B590" s="59">
        <v>589</v>
      </c>
    </row>
    <row r="591" spans="1:2">
      <c r="A591" s="60">
        <v>1.5126157407407408E-3</v>
      </c>
      <c r="B591" s="59">
        <v>590</v>
      </c>
    </row>
    <row r="592" spans="1:2">
      <c r="A592" s="60">
        <v>1.5119212962962961E-3</v>
      </c>
      <c r="B592" s="59">
        <v>591</v>
      </c>
    </row>
    <row r="593" spans="1:2">
      <c r="A593" s="60">
        <v>1.5112268518518519E-3</v>
      </c>
      <c r="B593" s="59">
        <v>592</v>
      </c>
    </row>
    <row r="594" spans="1:2">
      <c r="A594" s="60">
        <v>1.5104166666666666E-3</v>
      </c>
      <c r="B594" s="59">
        <v>593</v>
      </c>
    </row>
    <row r="595" spans="1:2">
      <c r="A595" s="60">
        <v>1.5097222222222222E-3</v>
      </c>
      <c r="B595" s="59">
        <v>594</v>
      </c>
    </row>
    <row r="596" spans="1:2">
      <c r="A596" s="60">
        <v>1.5090277777777778E-3</v>
      </c>
      <c r="B596" s="59">
        <v>595</v>
      </c>
    </row>
    <row r="597" spans="1:2">
      <c r="A597" s="60">
        <v>1.5082175925925925E-3</v>
      </c>
      <c r="B597" s="59">
        <v>596</v>
      </c>
    </row>
    <row r="598" spans="1:2">
      <c r="A598" s="60">
        <v>1.5075231481481482E-3</v>
      </c>
      <c r="B598" s="59">
        <v>597</v>
      </c>
    </row>
    <row r="599" spans="1:2">
      <c r="A599" s="60">
        <v>1.5068287037037038E-3</v>
      </c>
      <c r="B599" s="59">
        <v>598</v>
      </c>
    </row>
    <row r="600" spans="1:2">
      <c r="A600" s="60">
        <v>1.5060185185185185E-3</v>
      </c>
      <c r="B600" s="59">
        <v>599</v>
      </c>
    </row>
    <row r="601" spans="1:2">
      <c r="A601" s="60">
        <v>1.5053240740740741E-3</v>
      </c>
      <c r="B601" s="59">
        <v>600</v>
      </c>
    </row>
    <row r="602" spans="1:2">
      <c r="A602" s="60">
        <v>1.5046296296296294E-3</v>
      </c>
      <c r="B602" s="59">
        <v>601</v>
      </c>
    </row>
    <row r="603" spans="1:2">
      <c r="A603" s="60">
        <v>1.5039351851851852E-3</v>
      </c>
      <c r="B603" s="59">
        <v>602</v>
      </c>
    </row>
    <row r="604" spans="1:2">
      <c r="A604" s="60">
        <v>1.5031249999999999E-3</v>
      </c>
      <c r="B604" s="59">
        <v>603</v>
      </c>
    </row>
    <row r="605" spans="1:2">
      <c r="A605" s="60">
        <v>1.5024305555555555E-3</v>
      </c>
      <c r="B605" s="59">
        <v>604</v>
      </c>
    </row>
    <row r="606" spans="1:2">
      <c r="A606" s="60">
        <v>1.501736111111111E-3</v>
      </c>
      <c r="B606" s="59">
        <v>605</v>
      </c>
    </row>
    <row r="607" spans="1:2">
      <c r="A607" s="60">
        <v>1.5009259259259257E-3</v>
      </c>
      <c r="B607" s="59">
        <v>606</v>
      </c>
    </row>
    <row r="608" spans="1:2">
      <c r="A608" s="60">
        <v>1.5002314814814815E-3</v>
      </c>
      <c r="B608" s="59">
        <v>607</v>
      </c>
    </row>
    <row r="609" spans="1:2">
      <c r="A609" s="60">
        <v>1.4995370370370371E-3</v>
      </c>
      <c r="B609" s="59">
        <v>608</v>
      </c>
    </row>
    <row r="610" spans="1:2">
      <c r="A610" s="60">
        <v>1.4988425925925924E-3</v>
      </c>
      <c r="B610" s="59">
        <v>609</v>
      </c>
    </row>
    <row r="611" spans="1:2">
      <c r="A611" s="60">
        <v>1.4980324074074071E-3</v>
      </c>
      <c r="B611" s="59">
        <v>610</v>
      </c>
    </row>
    <row r="612" spans="1:2">
      <c r="A612" s="60">
        <v>1.4973379629629627E-3</v>
      </c>
      <c r="B612" s="59">
        <v>611</v>
      </c>
    </row>
    <row r="613" spans="1:2">
      <c r="A613" s="60">
        <v>1.4966435185185185E-3</v>
      </c>
      <c r="B613" s="59">
        <v>612</v>
      </c>
    </row>
    <row r="614" spans="1:2">
      <c r="A614" s="60">
        <v>1.495949074074074E-3</v>
      </c>
      <c r="B614" s="59">
        <v>613</v>
      </c>
    </row>
    <row r="615" spans="1:2">
      <c r="A615" s="60">
        <v>1.4951388888888889E-3</v>
      </c>
      <c r="B615" s="59">
        <v>614</v>
      </c>
    </row>
    <row r="616" spans="1:2">
      <c r="A616" s="60">
        <v>1.4944444444444447E-3</v>
      </c>
      <c r="B616" s="59">
        <v>615</v>
      </c>
    </row>
    <row r="617" spans="1:2">
      <c r="A617" s="60">
        <v>1.4937500000000001E-3</v>
      </c>
      <c r="B617" s="59">
        <v>616</v>
      </c>
    </row>
    <row r="618" spans="1:2">
      <c r="A618" s="60">
        <v>1.4930555555555556E-3</v>
      </c>
      <c r="B618" s="59">
        <v>617</v>
      </c>
    </row>
    <row r="619" spans="1:2">
      <c r="A619" s="60">
        <v>1.4923611111111112E-3</v>
      </c>
      <c r="B619" s="59">
        <v>618</v>
      </c>
    </row>
    <row r="620" spans="1:2">
      <c r="A620" s="60">
        <v>1.4915509259259259E-3</v>
      </c>
      <c r="B620" s="59">
        <v>619</v>
      </c>
    </row>
    <row r="621" spans="1:2">
      <c r="A621" s="60">
        <v>1.4908564814814817E-3</v>
      </c>
      <c r="B621" s="59">
        <v>620</v>
      </c>
    </row>
    <row r="622" spans="1:2">
      <c r="A622" s="60">
        <v>1.4901620370370372E-3</v>
      </c>
      <c r="B622" s="59">
        <v>621</v>
      </c>
    </row>
    <row r="623" spans="1:2">
      <c r="A623" s="60">
        <v>1.4894675925925926E-3</v>
      </c>
      <c r="B623" s="59">
        <v>622</v>
      </c>
    </row>
    <row r="624" spans="1:2">
      <c r="A624" s="60">
        <v>1.4887731481481481E-3</v>
      </c>
      <c r="B624" s="59">
        <v>623</v>
      </c>
    </row>
    <row r="625" spans="1:2">
      <c r="A625" s="60">
        <v>1.4879629629629629E-3</v>
      </c>
      <c r="B625" s="59">
        <v>624</v>
      </c>
    </row>
    <row r="626" spans="1:2">
      <c r="A626" s="60">
        <v>1.4872685185185186E-3</v>
      </c>
      <c r="B626" s="59">
        <v>625</v>
      </c>
    </row>
    <row r="627" spans="1:2">
      <c r="A627" s="60">
        <v>1.4865740740740742E-3</v>
      </c>
      <c r="B627" s="59">
        <v>626</v>
      </c>
    </row>
    <row r="628" spans="1:2">
      <c r="A628" s="60">
        <v>1.4858796296296297E-3</v>
      </c>
      <c r="B628" s="59">
        <v>627</v>
      </c>
    </row>
    <row r="629" spans="1:2">
      <c r="A629" s="60">
        <v>1.4851851851851851E-3</v>
      </c>
      <c r="B629" s="59">
        <v>628</v>
      </c>
    </row>
    <row r="630" spans="1:2">
      <c r="A630" s="60">
        <v>1.4843750000000002E-3</v>
      </c>
      <c r="B630" s="59">
        <v>629</v>
      </c>
    </row>
    <row r="631" spans="1:2">
      <c r="A631" s="60">
        <v>1.4836805555555556E-3</v>
      </c>
      <c r="B631" s="59">
        <v>630</v>
      </c>
    </row>
    <row r="632" spans="1:2">
      <c r="A632" s="60">
        <v>1.4829861111111111E-3</v>
      </c>
      <c r="B632" s="59">
        <v>631</v>
      </c>
    </row>
    <row r="633" spans="1:2">
      <c r="A633" s="60">
        <v>1.4822916666666667E-3</v>
      </c>
      <c r="B633" s="59">
        <v>632</v>
      </c>
    </row>
    <row r="634" spans="1:2">
      <c r="A634" s="60">
        <v>1.4815972222222225E-3</v>
      </c>
      <c r="B634" s="59">
        <v>633</v>
      </c>
    </row>
    <row r="635" spans="1:2">
      <c r="A635" s="60">
        <v>1.4809027777777778E-3</v>
      </c>
      <c r="B635" s="59">
        <v>634</v>
      </c>
    </row>
    <row r="636" spans="1:2">
      <c r="A636" s="60">
        <v>1.4802083333333334E-3</v>
      </c>
      <c r="B636" s="59">
        <v>635</v>
      </c>
    </row>
    <row r="637" spans="1:2">
      <c r="A637" s="60">
        <v>1.4793981481481481E-3</v>
      </c>
      <c r="B637" s="59">
        <v>636</v>
      </c>
    </row>
    <row r="638" spans="1:2">
      <c r="A638" s="60">
        <v>1.4787037037037036E-3</v>
      </c>
      <c r="B638" s="59">
        <v>637</v>
      </c>
    </row>
    <row r="639" spans="1:2">
      <c r="A639" s="60">
        <v>1.4780092592592594E-3</v>
      </c>
      <c r="B639" s="59">
        <v>638</v>
      </c>
    </row>
    <row r="640" spans="1:2">
      <c r="A640" s="60">
        <v>1.477314814814815E-3</v>
      </c>
      <c r="B640" s="59">
        <v>639</v>
      </c>
    </row>
    <row r="641" spans="1:2">
      <c r="A641" s="60">
        <v>1.4766203703703703E-3</v>
      </c>
      <c r="B641" s="59">
        <v>640</v>
      </c>
    </row>
    <row r="642" spans="1:2">
      <c r="A642" s="60">
        <v>1.4759259259259259E-3</v>
      </c>
      <c r="B642" s="59">
        <v>641</v>
      </c>
    </row>
    <row r="643" spans="1:2">
      <c r="A643" s="60">
        <v>1.4752314814814817E-3</v>
      </c>
      <c r="B643" s="59">
        <v>642</v>
      </c>
    </row>
    <row r="644" spans="1:2">
      <c r="A644" s="60">
        <v>1.4745370370370372E-3</v>
      </c>
      <c r="B644" s="59">
        <v>643</v>
      </c>
    </row>
    <row r="645" spans="1:2">
      <c r="A645" s="60">
        <v>1.4737268518518519E-3</v>
      </c>
      <c r="B645" s="59">
        <v>644</v>
      </c>
    </row>
    <row r="646" spans="1:2">
      <c r="A646" s="60">
        <v>1.4730324074074075E-3</v>
      </c>
      <c r="B646" s="59">
        <v>645</v>
      </c>
    </row>
    <row r="647" spans="1:2">
      <c r="A647" s="60">
        <v>1.4723379629629628E-3</v>
      </c>
      <c r="B647" s="59">
        <v>646</v>
      </c>
    </row>
    <row r="648" spans="1:2">
      <c r="A648" s="60">
        <v>1.4716435185185186E-3</v>
      </c>
      <c r="B648" s="59">
        <v>647</v>
      </c>
    </row>
    <row r="649" spans="1:2">
      <c r="A649" s="60">
        <v>1.4709490740740742E-3</v>
      </c>
      <c r="B649" s="59">
        <v>648</v>
      </c>
    </row>
    <row r="650" spans="1:2">
      <c r="A650" s="60">
        <v>1.4702546296296297E-3</v>
      </c>
      <c r="B650" s="59">
        <v>649</v>
      </c>
    </row>
    <row r="651" spans="1:2">
      <c r="A651" s="60">
        <v>1.4695601851851851E-3</v>
      </c>
      <c r="B651" s="59">
        <v>650</v>
      </c>
    </row>
    <row r="652" spans="1:2">
      <c r="A652" s="60">
        <v>1.4688657407407409E-3</v>
      </c>
      <c r="B652" s="59">
        <v>651</v>
      </c>
    </row>
    <row r="653" spans="1:2">
      <c r="A653" s="60">
        <v>1.4681712962962964E-3</v>
      </c>
      <c r="B653" s="59">
        <v>652</v>
      </c>
    </row>
    <row r="654" spans="1:2">
      <c r="A654" s="60">
        <v>1.467476851851852E-3</v>
      </c>
      <c r="B654" s="59">
        <v>653</v>
      </c>
    </row>
    <row r="655" spans="1:2">
      <c r="A655" s="60">
        <v>1.4667824074074073E-3</v>
      </c>
      <c r="B655" s="59">
        <v>654</v>
      </c>
    </row>
    <row r="656" spans="1:2">
      <c r="A656" s="60">
        <v>1.4660879629629631E-3</v>
      </c>
      <c r="B656" s="59">
        <v>655</v>
      </c>
    </row>
    <row r="657" spans="1:2">
      <c r="A657" s="60">
        <v>1.4653935185185187E-3</v>
      </c>
      <c r="B657" s="59">
        <v>656</v>
      </c>
    </row>
    <row r="658" spans="1:2">
      <c r="A658" s="60">
        <v>1.4646990740740742E-3</v>
      </c>
      <c r="B658" s="59">
        <v>657</v>
      </c>
    </row>
    <row r="659" spans="1:2">
      <c r="A659" s="60">
        <v>1.4640046296296296E-3</v>
      </c>
      <c r="B659" s="59">
        <v>658</v>
      </c>
    </row>
    <row r="660" spans="1:2">
      <c r="A660" s="60">
        <v>1.4631944444444447E-3</v>
      </c>
      <c r="B660" s="59">
        <v>659</v>
      </c>
    </row>
    <row r="661" spans="1:2">
      <c r="A661" s="60">
        <v>1.4625E-3</v>
      </c>
      <c r="B661" s="59">
        <v>660</v>
      </c>
    </row>
    <row r="662" spans="1:2">
      <c r="A662" s="60">
        <v>1.4618055555555556E-3</v>
      </c>
      <c r="B662" s="59">
        <v>661</v>
      </c>
    </row>
    <row r="663" spans="1:2">
      <c r="A663" s="60">
        <v>1.4611111111111112E-3</v>
      </c>
      <c r="B663" s="59">
        <v>662</v>
      </c>
    </row>
    <row r="664" spans="1:2">
      <c r="A664" s="60">
        <v>1.4604166666666669E-3</v>
      </c>
      <c r="B664" s="59">
        <v>663</v>
      </c>
    </row>
    <row r="665" spans="1:2">
      <c r="A665" s="60">
        <v>1.4597222222222223E-3</v>
      </c>
      <c r="B665" s="59">
        <v>664</v>
      </c>
    </row>
    <row r="666" spans="1:2">
      <c r="A666" s="60">
        <v>1.4590277777777778E-3</v>
      </c>
      <c r="B666" s="59">
        <v>665</v>
      </c>
    </row>
    <row r="667" spans="1:2">
      <c r="A667" s="60">
        <v>1.4583333333333334E-3</v>
      </c>
      <c r="B667" s="59">
        <v>666</v>
      </c>
    </row>
    <row r="668" spans="1:2">
      <c r="A668" s="60">
        <v>1.4576388888888892E-3</v>
      </c>
      <c r="B668" s="59">
        <v>667</v>
      </c>
    </row>
    <row r="669" spans="1:2">
      <c r="A669" s="60">
        <v>1.4569444444444445E-3</v>
      </c>
      <c r="B669" s="59">
        <v>668</v>
      </c>
    </row>
    <row r="670" spans="1:2">
      <c r="A670" s="60">
        <v>1.4562500000000001E-3</v>
      </c>
      <c r="B670" s="59">
        <v>669</v>
      </c>
    </row>
    <row r="671" spans="1:2">
      <c r="A671" s="60">
        <v>1.4555555555555556E-3</v>
      </c>
      <c r="B671" s="59">
        <v>670</v>
      </c>
    </row>
    <row r="672" spans="1:2">
      <c r="A672" s="60">
        <v>1.4548611111111114E-3</v>
      </c>
      <c r="B672" s="59">
        <v>671</v>
      </c>
    </row>
    <row r="673" spans="1:2">
      <c r="A673" s="60">
        <v>1.4541666666666668E-3</v>
      </c>
      <c r="B673" s="59">
        <v>672</v>
      </c>
    </row>
    <row r="674" spans="1:2">
      <c r="A674" s="60">
        <v>1.4534722222222223E-3</v>
      </c>
      <c r="B674" s="59">
        <v>673</v>
      </c>
    </row>
    <row r="675" spans="1:2">
      <c r="A675" s="60">
        <v>1.4527777777777779E-3</v>
      </c>
      <c r="B675" s="59">
        <v>674</v>
      </c>
    </row>
    <row r="676" spans="1:2">
      <c r="A676" s="60">
        <v>1.4520833333333337E-3</v>
      </c>
      <c r="B676" s="59">
        <v>675</v>
      </c>
    </row>
    <row r="677" spans="1:2">
      <c r="A677" s="60">
        <v>1.4515046296296296E-3</v>
      </c>
      <c r="B677" s="59">
        <v>676</v>
      </c>
    </row>
    <row r="678" spans="1:2">
      <c r="A678" s="60">
        <v>1.4508101851851852E-3</v>
      </c>
      <c r="B678" s="59">
        <v>677</v>
      </c>
    </row>
    <row r="679" spans="1:2">
      <c r="A679" s="60">
        <v>1.4501157407407405E-3</v>
      </c>
      <c r="B679" s="59">
        <v>678</v>
      </c>
    </row>
    <row r="680" spans="1:2">
      <c r="A680" s="60">
        <v>1.4494212962962961E-3</v>
      </c>
      <c r="B680" s="59">
        <v>679</v>
      </c>
    </row>
    <row r="681" spans="1:2">
      <c r="A681" s="60">
        <v>1.4487268518518519E-3</v>
      </c>
      <c r="B681" s="59">
        <v>680</v>
      </c>
    </row>
    <row r="682" spans="1:2">
      <c r="A682" s="60">
        <v>1.4480324074074074E-3</v>
      </c>
      <c r="B682" s="59">
        <v>681</v>
      </c>
    </row>
    <row r="683" spans="1:2">
      <c r="A683" s="60">
        <v>1.4473379629629628E-3</v>
      </c>
      <c r="B683" s="59">
        <v>682</v>
      </c>
    </row>
    <row r="684" spans="1:2">
      <c r="A684" s="60">
        <v>1.4466435185185183E-3</v>
      </c>
      <c r="B684" s="59">
        <v>683</v>
      </c>
    </row>
    <row r="685" spans="1:2">
      <c r="A685" s="60">
        <v>1.4459490740740741E-3</v>
      </c>
      <c r="B685" s="59">
        <v>684</v>
      </c>
    </row>
    <row r="686" spans="1:2">
      <c r="A686" s="60">
        <v>1.4452546296296297E-3</v>
      </c>
      <c r="B686" s="59">
        <v>685</v>
      </c>
    </row>
    <row r="687" spans="1:2">
      <c r="A687" s="60">
        <v>1.444560185185185E-3</v>
      </c>
      <c r="B687" s="59">
        <v>686</v>
      </c>
    </row>
    <row r="688" spans="1:2">
      <c r="A688" s="60">
        <v>1.4438657407407406E-3</v>
      </c>
      <c r="B688" s="59">
        <v>687</v>
      </c>
    </row>
    <row r="689" spans="1:2">
      <c r="A689" s="60">
        <v>1.4431712962962963E-3</v>
      </c>
      <c r="B689" s="59">
        <v>688</v>
      </c>
    </row>
    <row r="690" spans="1:2">
      <c r="A690" s="60">
        <v>1.4424768518518519E-3</v>
      </c>
      <c r="B690" s="59">
        <v>689</v>
      </c>
    </row>
    <row r="691" spans="1:2">
      <c r="A691" s="60">
        <v>1.4417824074074072E-3</v>
      </c>
      <c r="B691" s="59">
        <v>690</v>
      </c>
    </row>
    <row r="692" spans="1:2">
      <c r="A692" s="60">
        <v>1.4410879629629628E-3</v>
      </c>
      <c r="B692" s="59">
        <v>691</v>
      </c>
    </row>
    <row r="693" spans="1:2">
      <c r="A693" s="60">
        <v>1.4405092592592592E-3</v>
      </c>
      <c r="B693" s="59">
        <v>692</v>
      </c>
    </row>
    <row r="694" spans="1:2">
      <c r="A694" s="60">
        <v>1.4398148148148148E-3</v>
      </c>
      <c r="B694" s="59">
        <v>693</v>
      </c>
    </row>
    <row r="695" spans="1:2">
      <c r="A695" s="60">
        <v>1.4391203703703703E-3</v>
      </c>
      <c r="B695" s="59">
        <v>694</v>
      </c>
    </row>
    <row r="696" spans="1:2">
      <c r="A696" s="60">
        <v>1.4384259259259261E-3</v>
      </c>
      <c r="B696" s="59">
        <v>695</v>
      </c>
    </row>
    <row r="697" spans="1:2">
      <c r="A697" s="60">
        <v>1.4377314814814815E-3</v>
      </c>
      <c r="B697" s="59">
        <v>696</v>
      </c>
    </row>
    <row r="698" spans="1:2">
      <c r="A698" s="60">
        <v>1.437037037037037E-3</v>
      </c>
      <c r="B698" s="59">
        <v>697</v>
      </c>
    </row>
    <row r="699" spans="1:2">
      <c r="A699" s="60">
        <v>1.4363425925925926E-3</v>
      </c>
      <c r="B699" s="59">
        <v>698</v>
      </c>
    </row>
    <row r="700" spans="1:2">
      <c r="A700" s="60">
        <v>1.4356481481481484E-3</v>
      </c>
      <c r="B700" s="59">
        <v>699</v>
      </c>
    </row>
    <row r="701" spans="1:2">
      <c r="A701" s="60">
        <v>1.4350694444444445E-3</v>
      </c>
      <c r="B701" s="59">
        <v>700</v>
      </c>
    </row>
    <row r="702" spans="1:2">
      <c r="A702" s="60">
        <v>1.4343750000000001E-3</v>
      </c>
      <c r="B702" s="59">
        <v>701</v>
      </c>
    </row>
    <row r="703" spans="1:2">
      <c r="A703" s="60">
        <v>1.4336805555555554E-3</v>
      </c>
      <c r="B703" s="59">
        <v>702</v>
      </c>
    </row>
    <row r="704" spans="1:2">
      <c r="A704" s="60">
        <v>1.4329861111111112E-3</v>
      </c>
      <c r="B704" s="59">
        <v>703</v>
      </c>
    </row>
    <row r="705" spans="1:2">
      <c r="A705" s="60">
        <v>1.4322916666666668E-3</v>
      </c>
      <c r="B705" s="59">
        <v>704</v>
      </c>
    </row>
    <row r="706" spans="1:2">
      <c r="A706" s="60">
        <v>1.4315972222222223E-3</v>
      </c>
      <c r="B706" s="59">
        <v>705</v>
      </c>
    </row>
    <row r="707" spans="1:2">
      <c r="A707" s="60">
        <v>1.4309027777777781E-3</v>
      </c>
      <c r="B707" s="59">
        <v>706</v>
      </c>
    </row>
    <row r="708" spans="1:2">
      <c r="A708" s="60">
        <v>1.4303240740740741E-3</v>
      </c>
      <c r="B708" s="59">
        <v>707</v>
      </c>
    </row>
    <row r="709" spans="1:2">
      <c r="A709" s="60">
        <v>1.4296296296296297E-3</v>
      </c>
      <c r="B709" s="59">
        <v>708</v>
      </c>
    </row>
    <row r="710" spans="1:2">
      <c r="A710" s="60">
        <v>1.428935185185185E-3</v>
      </c>
      <c r="B710" s="59">
        <v>709</v>
      </c>
    </row>
    <row r="711" spans="1:2">
      <c r="A711" s="60">
        <v>1.4282407407407406E-3</v>
      </c>
      <c r="B711" s="59">
        <v>710</v>
      </c>
    </row>
    <row r="712" spans="1:2">
      <c r="A712" s="60">
        <v>1.4275462962962963E-3</v>
      </c>
      <c r="B712" s="59">
        <v>711</v>
      </c>
    </row>
    <row r="713" spans="1:2">
      <c r="A713" s="60">
        <v>1.4268518518518519E-3</v>
      </c>
      <c r="B713" s="59">
        <v>712</v>
      </c>
    </row>
    <row r="714" spans="1:2">
      <c r="A714" s="60">
        <v>1.4262731481481481E-3</v>
      </c>
      <c r="B714" s="59">
        <v>713</v>
      </c>
    </row>
    <row r="715" spans="1:2">
      <c r="A715" s="60">
        <v>1.4255787037037039E-3</v>
      </c>
      <c r="B715" s="59">
        <v>714</v>
      </c>
    </row>
    <row r="716" spans="1:2">
      <c r="A716" s="60">
        <v>1.4248842592592592E-3</v>
      </c>
      <c r="B716" s="59">
        <v>715</v>
      </c>
    </row>
    <row r="717" spans="1:2">
      <c r="A717" s="60">
        <v>1.4241898148148148E-3</v>
      </c>
      <c r="B717" s="59">
        <v>716</v>
      </c>
    </row>
    <row r="718" spans="1:2">
      <c r="A718" s="60">
        <v>1.4234953703703703E-3</v>
      </c>
      <c r="B718" s="59">
        <v>717</v>
      </c>
    </row>
    <row r="719" spans="1:2">
      <c r="A719" s="60">
        <v>1.4228009259259261E-3</v>
      </c>
      <c r="B719" s="59">
        <v>718</v>
      </c>
    </row>
    <row r="720" spans="1:2">
      <c r="A720" s="60">
        <v>1.4222222222222223E-3</v>
      </c>
      <c r="B720" s="59">
        <v>719</v>
      </c>
    </row>
    <row r="721" spans="1:2">
      <c r="A721" s="60">
        <v>1.4215277777777779E-3</v>
      </c>
      <c r="B721" s="59">
        <v>720</v>
      </c>
    </row>
    <row r="722" spans="1:2">
      <c r="A722" s="60">
        <v>1.4208333333333332E-3</v>
      </c>
      <c r="B722" s="59">
        <v>721</v>
      </c>
    </row>
    <row r="723" spans="1:2">
      <c r="A723" s="60">
        <v>1.420138888888889E-3</v>
      </c>
      <c r="B723" s="59">
        <v>722</v>
      </c>
    </row>
    <row r="724" spans="1:2">
      <c r="A724" s="60">
        <v>1.4195601851851852E-3</v>
      </c>
      <c r="B724" s="59">
        <v>723</v>
      </c>
    </row>
    <row r="725" spans="1:2">
      <c r="A725" s="60">
        <v>1.4188657407407407E-3</v>
      </c>
      <c r="B725" s="59">
        <v>724</v>
      </c>
    </row>
    <row r="726" spans="1:2">
      <c r="A726" s="60">
        <v>1.4181712962962965E-3</v>
      </c>
      <c r="B726" s="59">
        <v>725</v>
      </c>
    </row>
    <row r="727" spans="1:2">
      <c r="A727" s="60">
        <v>1.4174768518518521E-3</v>
      </c>
      <c r="B727" s="59">
        <v>726</v>
      </c>
    </row>
    <row r="728" spans="1:2">
      <c r="A728" s="60">
        <v>1.4167824074074074E-3</v>
      </c>
      <c r="B728" s="59">
        <v>727</v>
      </c>
    </row>
    <row r="729" spans="1:2">
      <c r="A729" s="60">
        <v>1.4162037037037036E-3</v>
      </c>
      <c r="B729" s="59">
        <v>728</v>
      </c>
    </row>
    <row r="730" spans="1:2">
      <c r="A730" s="60">
        <v>1.4155092592592589E-3</v>
      </c>
      <c r="B730" s="59">
        <v>729</v>
      </c>
    </row>
    <row r="731" spans="1:2">
      <c r="A731" s="60">
        <v>1.4148148148148147E-3</v>
      </c>
      <c r="B731" s="59">
        <v>730</v>
      </c>
    </row>
    <row r="732" spans="1:2">
      <c r="A732" s="60">
        <v>1.4141203703703703E-3</v>
      </c>
      <c r="B732" s="59">
        <v>731</v>
      </c>
    </row>
    <row r="733" spans="1:2">
      <c r="A733" s="60">
        <v>1.4135416666666665E-3</v>
      </c>
      <c r="B733" s="59">
        <v>732</v>
      </c>
    </row>
    <row r="734" spans="1:2">
      <c r="A734" s="60">
        <v>1.4128472222222222E-3</v>
      </c>
      <c r="B734" s="59">
        <v>733</v>
      </c>
    </row>
    <row r="735" spans="1:2">
      <c r="A735" s="60">
        <v>1.4121527777777778E-3</v>
      </c>
      <c r="B735" s="59">
        <v>734</v>
      </c>
    </row>
    <row r="736" spans="1:2">
      <c r="A736" s="60">
        <v>1.4114583333333334E-3</v>
      </c>
      <c r="B736" s="59">
        <v>735</v>
      </c>
    </row>
    <row r="737" spans="1:2">
      <c r="A737" s="60">
        <v>1.4108796296296298E-3</v>
      </c>
      <c r="B737" s="59">
        <v>736</v>
      </c>
    </row>
    <row r="738" spans="1:2">
      <c r="A738" s="60">
        <v>1.4101851851851853E-3</v>
      </c>
      <c r="B738" s="59">
        <v>737</v>
      </c>
    </row>
    <row r="739" spans="1:2">
      <c r="A739" s="60">
        <v>1.4094907407407407E-3</v>
      </c>
      <c r="B739" s="59">
        <v>738</v>
      </c>
    </row>
    <row r="740" spans="1:2">
      <c r="A740" s="60">
        <v>1.4087962962962962E-3</v>
      </c>
      <c r="B740" s="59">
        <v>739</v>
      </c>
    </row>
    <row r="741" spans="1:2">
      <c r="A741" s="60">
        <v>1.4082175925925926E-3</v>
      </c>
      <c r="B741" s="59">
        <v>740</v>
      </c>
    </row>
    <row r="742" spans="1:2">
      <c r="A742" s="60">
        <v>1.4075231481481482E-3</v>
      </c>
      <c r="B742" s="59">
        <v>741</v>
      </c>
    </row>
    <row r="743" spans="1:2">
      <c r="A743" s="60">
        <v>1.4068287037037038E-3</v>
      </c>
      <c r="B743" s="59">
        <v>742</v>
      </c>
    </row>
    <row r="744" spans="1:2">
      <c r="A744" s="60">
        <v>1.4062499999999997E-3</v>
      </c>
      <c r="B744" s="59">
        <v>743</v>
      </c>
    </row>
    <row r="745" spans="1:2">
      <c r="A745" s="60">
        <v>1.4055555555555555E-3</v>
      </c>
      <c r="B745" s="59">
        <v>744</v>
      </c>
    </row>
    <row r="746" spans="1:2">
      <c r="A746" s="60">
        <v>1.4048611111111111E-3</v>
      </c>
      <c r="B746" s="59">
        <v>745</v>
      </c>
    </row>
    <row r="747" spans="1:2">
      <c r="A747" s="60">
        <v>1.4041666666666664E-3</v>
      </c>
      <c r="B747" s="59">
        <v>746</v>
      </c>
    </row>
    <row r="748" spans="1:2">
      <c r="A748" s="60">
        <v>1.403587962962963E-3</v>
      </c>
      <c r="B748" s="59">
        <v>747</v>
      </c>
    </row>
    <row r="749" spans="1:2">
      <c r="A749" s="60">
        <v>1.4028935185185184E-3</v>
      </c>
      <c r="B749" s="59">
        <v>748</v>
      </c>
    </row>
    <row r="750" spans="1:2">
      <c r="A750" s="60">
        <v>1.4021990740740739E-3</v>
      </c>
      <c r="B750" s="59">
        <v>749</v>
      </c>
    </row>
    <row r="751" spans="1:2">
      <c r="A751" s="60">
        <v>1.4016203703703706E-3</v>
      </c>
      <c r="B751" s="59">
        <v>750</v>
      </c>
    </row>
    <row r="752" spans="1:2">
      <c r="A752" s="60">
        <v>1.4009259259259259E-3</v>
      </c>
      <c r="B752" s="59">
        <v>751</v>
      </c>
    </row>
    <row r="753" spans="1:2">
      <c r="A753" s="60">
        <v>1.4002314814814815E-3</v>
      </c>
      <c r="B753" s="59">
        <v>752</v>
      </c>
    </row>
    <row r="754" spans="1:2">
      <c r="A754" s="60">
        <v>1.3996527777777777E-3</v>
      </c>
      <c r="B754" s="59">
        <v>753</v>
      </c>
    </row>
    <row r="755" spans="1:2">
      <c r="A755" s="60">
        <v>1.3989583333333334E-3</v>
      </c>
      <c r="B755" s="59">
        <v>754</v>
      </c>
    </row>
    <row r="756" spans="1:2">
      <c r="A756" s="60">
        <v>1.398263888888889E-3</v>
      </c>
      <c r="B756" s="59">
        <v>755</v>
      </c>
    </row>
    <row r="757" spans="1:2">
      <c r="A757" s="60">
        <v>1.3976851851851852E-3</v>
      </c>
      <c r="B757" s="59">
        <v>756</v>
      </c>
    </row>
    <row r="758" spans="1:2">
      <c r="A758" s="60">
        <v>1.396990740740741E-3</v>
      </c>
      <c r="B758" s="59">
        <v>757</v>
      </c>
    </row>
    <row r="759" spans="1:2">
      <c r="A759" s="60">
        <v>1.3962962962962965E-3</v>
      </c>
      <c r="B759" s="59">
        <v>758</v>
      </c>
    </row>
    <row r="760" spans="1:2">
      <c r="A760" s="60">
        <v>1.3957175925925925E-3</v>
      </c>
      <c r="B760" s="59">
        <v>759</v>
      </c>
    </row>
    <row r="761" spans="1:2">
      <c r="A761" s="60">
        <v>1.3950231481481481E-3</v>
      </c>
      <c r="B761" s="59">
        <v>760</v>
      </c>
    </row>
    <row r="762" spans="1:2">
      <c r="A762" s="60">
        <v>1.3943287037037034E-3</v>
      </c>
      <c r="B762" s="59">
        <v>761</v>
      </c>
    </row>
    <row r="763" spans="1:2">
      <c r="A763" s="60">
        <v>1.39375E-3</v>
      </c>
      <c r="B763" s="59">
        <v>762</v>
      </c>
    </row>
    <row r="764" spans="1:2">
      <c r="A764" s="60">
        <v>1.3930555555555554E-3</v>
      </c>
      <c r="B764" s="59">
        <v>763</v>
      </c>
    </row>
    <row r="765" spans="1:2">
      <c r="A765" s="60">
        <v>1.3923611111111109E-3</v>
      </c>
      <c r="B765" s="59">
        <v>764</v>
      </c>
    </row>
    <row r="766" spans="1:2">
      <c r="A766" s="60">
        <v>1.3917824074074076E-3</v>
      </c>
      <c r="B766" s="59">
        <v>765</v>
      </c>
    </row>
    <row r="767" spans="1:2">
      <c r="A767" s="60">
        <v>1.3910879629629629E-3</v>
      </c>
      <c r="B767" s="59">
        <v>766</v>
      </c>
    </row>
    <row r="768" spans="1:2">
      <c r="A768" s="60">
        <v>1.3905092592592595E-3</v>
      </c>
      <c r="B768" s="59">
        <v>767</v>
      </c>
    </row>
    <row r="769" spans="1:2">
      <c r="A769" s="60">
        <v>1.3898148148148149E-3</v>
      </c>
      <c r="B769" s="59">
        <v>768</v>
      </c>
    </row>
    <row r="770" spans="1:2">
      <c r="A770" s="60">
        <v>1.3891203703703704E-3</v>
      </c>
      <c r="B770" s="59">
        <v>769</v>
      </c>
    </row>
    <row r="771" spans="1:2">
      <c r="A771" s="60">
        <v>1.3885416666666666E-3</v>
      </c>
      <c r="B771" s="59">
        <v>770</v>
      </c>
    </row>
    <row r="772" spans="1:2">
      <c r="A772" s="60">
        <v>1.3878472222222224E-3</v>
      </c>
      <c r="B772" s="59">
        <v>771</v>
      </c>
    </row>
    <row r="773" spans="1:2">
      <c r="A773" s="60">
        <v>1.3871527777777779E-3</v>
      </c>
      <c r="B773" s="59">
        <v>772</v>
      </c>
    </row>
    <row r="774" spans="1:2">
      <c r="A774" s="60">
        <v>1.3865740740740739E-3</v>
      </c>
      <c r="B774" s="59">
        <v>773</v>
      </c>
    </row>
    <row r="775" spans="1:2">
      <c r="A775" s="60">
        <v>1.3858796296296295E-3</v>
      </c>
      <c r="B775" s="59">
        <v>774</v>
      </c>
    </row>
    <row r="776" spans="1:2">
      <c r="A776" s="60">
        <v>1.3853009259259259E-3</v>
      </c>
      <c r="B776" s="59">
        <v>775</v>
      </c>
    </row>
    <row r="777" spans="1:2">
      <c r="A777" s="60">
        <v>1.3846064814814815E-3</v>
      </c>
      <c r="B777" s="59">
        <v>776</v>
      </c>
    </row>
    <row r="778" spans="1:2">
      <c r="A778" s="60">
        <v>1.383912037037037E-3</v>
      </c>
      <c r="B778" s="59">
        <v>777</v>
      </c>
    </row>
    <row r="779" spans="1:2">
      <c r="A779" s="60">
        <v>1.3833333333333334E-3</v>
      </c>
      <c r="B779" s="59">
        <v>778</v>
      </c>
    </row>
    <row r="780" spans="1:2">
      <c r="A780" s="60">
        <v>1.382638888888889E-3</v>
      </c>
      <c r="B780" s="59">
        <v>779</v>
      </c>
    </row>
    <row r="781" spans="1:2">
      <c r="A781" s="60">
        <v>1.3820601851851852E-3</v>
      </c>
      <c r="B781" s="59">
        <v>780</v>
      </c>
    </row>
    <row r="782" spans="1:2">
      <c r="A782" s="60">
        <v>1.3813657407407409E-3</v>
      </c>
      <c r="B782" s="59">
        <v>781</v>
      </c>
    </row>
    <row r="783" spans="1:2">
      <c r="A783" s="60">
        <v>1.3806712962962963E-3</v>
      </c>
      <c r="B783" s="59">
        <v>782</v>
      </c>
    </row>
    <row r="784" spans="1:2">
      <c r="A784" s="60">
        <v>1.3800925925925927E-3</v>
      </c>
      <c r="B784" s="59">
        <v>783</v>
      </c>
    </row>
    <row r="785" spans="1:2">
      <c r="A785" s="60">
        <v>1.379398148148148E-3</v>
      </c>
      <c r="B785" s="59">
        <v>784</v>
      </c>
    </row>
    <row r="786" spans="1:2">
      <c r="A786" s="60">
        <v>1.3788194444444444E-3</v>
      </c>
      <c r="B786" s="59">
        <v>785</v>
      </c>
    </row>
    <row r="787" spans="1:2">
      <c r="A787" s="60">
        <v>1.378125E-3</v>
      </c>
      <c r="B787" s="59">
        <v>786</v>
      </c>
    </row>
    <row r="788" spans="1:2">
      <c r="A788" s="60">
        <v>1.3775462962962962E-3</v>
      </c>
      <c r="B788" s="59">
        <v>787</v>
      </c>
    </row>
    <row r="789" spans="1:2">
      <c r="A789" s="60">
        <v>1.376851851851852E-3</v>
      </c>
      <c r="B789" s="59">
        <v>788</v>
      </c>
    </row>
    <row r="790" spans="1:2">
      <c r="A790" s="60">
        <v>1.3762731481481482E-3</v>
      </c>
      <c r="B790" s="59">
        <v>789</v>
      </c>
    </row>
    <row r="791" spans="1:2">
      <c r="A791" s="60">
        <v>1.3755787037037037E-3</v>
      </c>
      <c r="B791" s="59">
        <v>790</v>
      </c>
    </row>
    <row r="792" spans="1:2">
      <c r="A792" s="60">
        <v>1.3748842592592591E-3</v>
      </c>
      <c r="B792" s="59">
        <v>791</v>
      </c>
    </row>
    <row r="793" spans="1:2">
      <c r="A793" s="60">
        <v>1.3743055555555557E-3</v>
      </c>
      <c r="B793" s="59">
        <v>792</v>
      </c>
    </row>
    <row r="794" spans="1:2">
      <c r="A794" s="60">
        <v>1.373611111111111E-3</v>
      </c>
      <c r="B794" s="59">
        <v>793</v>
      </c>
    </row>
    <row r="795" spans="1:2">
      <c r="A795" s="60">
        <v>1.3730324074074077E-3</v>
      </c>
      <c r="B795" s="59">
        <v>794</v>
      </c>
    </row>
    <row r="796" spans="1:2">
      <c r="A796" s="60">
        <v>1.372337962962963E-3</v>
      </c>
      <c r="B796" s="59">
        <v>795</v>
      </c>
    </row>
    <row r="797" spans="1:2">
      <c r="A797" s="60">
        <v>1.3717592592592592E-3</v>
      </c>
      <c r="B797" s="59">
        <v>796</v>
      </c>
    </row>
    <row r="798" spans="1:2">
      <c r="A798" s="60">
        <v>1.3710648148148148E-3</v>
      </c>
      <c r="B798" s="59">
        <v>797</v>
      </c>
    </row>
    <row r="799" spans="1:2">
      <c r="A799" s="60">
        <v>1.3704861111111112E-3</v>
      </c>
      <c r="B799" s="59">
        <v>798</v>
      </c>
    </row>
    <row r="800" spans="1:2">
      <c r="A800" s="60">
        <v>1.3697916666666667E-3</v>
      </c>
      <c r="B800" s="59">
        <v>799</v>
      </c>
    </row>
    <row r="801" spans="1:2">
      <c r="A801" s="60">
        <v>1.3692129629629629E-3</v>
      </c>
      <c r="B801" s="59">
        <v>800</v>
      </c>
    </row>
    <row r="802" spans="1:2">
      <c r="A802" s="60">
        <v>1.3685185185185187E-3</v>
      </c>
      <c r="B802" s="59">
        <v>801</v>
      </c>
    </row>
    <row r="803" spans="1:2">
      <c r="A803" s="60">
        <v>1.3679398148148149E-3</v>
      </c>
      <c r="B803" s="59">
        <v>802</v>
      </c>
    </row>
    <row r="804" spans="1:2">
      <c r="A804" s="60">
        <v>1.3672453703703704E-3</v>
      </c>
      <c r="B804" s="59">
        <v>803</v>
      </c>
    </row>
    <row r="805" spans="1:2">
      <c r="A805" s="60">
        <v>1.3666666666666669E-3</v>
      </c>
      <c r="B805" s="59">
        <v>804</v>
      </c>
    </row>
    <row r="806" spans="1:2">
      <c r="A806" s="60">
        <v>1.3659722222222224E-3</v>
      </c>
      <c r="B806" s="59">
        <v>805</v>
      </c>
    </row>
    <row r="807" spans="1:2">
      <c r="A807" s="60">
        <v>1.3653935185185184E-3</v>
      </c>
      <c r="B807" s="59">
        <v>806</v>
      </c>
    </row>
    <row r="808" spans="1:2">
      <c r="A808" s="60">
        <v>1.3646990740740739E-3</v>
      </c>
      <c r="B808" s="59">
        <v>807</v>
      </c>
    </row>
    <row r="809" spans="1:2">
      <c r="A809" s="60">
        <v>1.3641203703703704E-3</v>
      </c>
      <c r="B809" s="59">
        <v>808</v>
      </c>
    </row>
    <row r="810" spans="1:2">
      <c r="A810" s="60">
        <v>1.3634259259259259E-3</v>
      </c>
      <c r="B810" s="59">
        <v>809</v>
      </c>
    </row>
    <row r="811" spans="1:2">
      <c r="A811" s="60">
        <v>1.3628472222222221E-3</v>
      </c>
      <c r="B811" s="59">
        <v>810</v>
      </c>
    </row>
    <row r="812" spans="1:2">
      <c r="A812" s="60">
        <v>1.3621527777777779E-3</v>
      </c>
      <c r="B812" s="59">
        <v>811</v>
      </c>
    </row>
    <row r="813" spans="1:2">
      <c r="A813" s="60">
        <v>1.3615740740740741E-3</v>
      </c>
      <c r="B813" s="59">
        <v>812</v>
      </c>
    </row>
    <row r="814" spans="1:2">
      <c r="A814" s="60">
        <v>1.3608796296296296E-3</v>
      </c>
      <c r="B814" s="59">
        <v>813</v>
      </c>
    </row>
    <row r="815" spans="1:2">
      <c r="A815" s="60">
        <v>1.360300925925926E-3</v>
      </c>
      <c r="B815" s="59">
        <v>814</v>
      </c>
    </row>
    <row r="816" spans="1:2">
      <c r="A816" s="60">
        <v>1.3596064814814816E-3</v>
      </c>
      <c r="B816" s="59">
        <v>815</v>
      </c>
    </row>
    <row r="817" spans="1:2">
      <c r="A817" s="60">
        <v>1.3590277777777778E-3</v>
      </c>
      <c r="B817" s="59">
        <v>816</v>
      </c>
    </row>
    <row r="818" spans="1:2">
      <c r="A818" s="60">
        <v>1.3583333333333331E-3</v>
      </c>
      <c r="B818" s="59">
        <v>817</v>
      </c>
    </row>
    <row r="819" spans="1:2">
      <c r="A819" s="60">
        <v>1.3577546296296298E-3</v>
      </c>
      <c r="B819" s="59">
        <v>818</v>
      </c>
    </row>
    <row r="820" spans="1:2">
      <c r="A820" s="60">
        <v>1.3570601851851851E-3</v>
      </c>
      <c r="B820" s="59">
        <v>819</v>
      </c>
    </row>
    <row r="821" spans="1:2">
      <c r="A821" s="60">
        <v>1.3564814814814813E-3</v>
      </c>
      <c r="B821" s="59">
        <v>820</v>
      </c>
    </row>
    <row r="822" spans="1:2">
      <c r="A822" s="60">
        <v>1.3557870370370371E-3</v>
      </c>
      <c r="B822" s="59">
        <v>821</v>
      </c>
    </row>
    <row r="823" spans="1:2">
      <c r="A823" s="60">
        <v>1.3552083333333333E-3</v>
      </c>
      <c r="B823" s="59">
        <v>822</v>
      </c>
    </row>
    <row r="824" spans="1:2">
      <c r="A824" s="60">
        <v>1.3545138888888888E-3</v>
      </c>
      <c r="B824" s="59">
        <v>823</v>
      </c>
    </row>
    <row r="825" spans="1:2">
      <c r="A825" s="60">
        <v>1.3539351851851852E-3</v>
      </c>
      <c r="B825" s="59">
        <v>824</v>
      </c>
    </row>
    <row r="826" spans="1:2">
      <c r="A826" s="60">
        <v>1.3533564814814814E-3</v>
      </c>
      <c r="B826" s="59">
        <v>825</v>
      </c>
    </row>
    <row r="827" spans="1:2">
      <c r="A827" s="60">
        <v>1.352662037037037E-3</v>
      </c>
      <c r="B827" s="59">
        <v>826</v>
      </c>
    </row>
    <row r="828" spans="1:2">
      <c r="A828" s="60">
        <v>1.3520833333333334E-3</v>
      </c>
      <c r="B828" s="59">
        <v>827</v>
      </c>
    </row>
    <row r="829" spans="1:2">
      <c r="A829" s="60">
        <v>1.351388888888889E-3</v>
      </c>
      <c r="B829" s="59">
        <v>828</v>
      </c>
    </row>
    <row r="830" spans="1:2">
      <c r="A830" s="60">
        <v>1.3508101851851851E-3</v>
      </c>
      <c r="B830" s="59">
        <v>829</v>
      </c>
    </row>
    <row r="831" spans="1:2">
      <c r="A831" s="60">
        <v>1.3501157407407405E-3</v>
      </c>
      <c r="B831" s="59">
        <v>830</v>
      </c>
    </row>
    <row r="832" spans="1:2">
      <c r="A832" s="60">
        <v>1.3495370370370371E-3</v>
      </c>
      <c r="B832" s="59">
        <v>831</v>
      </c>
    </row>
    <row r="833" spans="1:2">
      <c r="A833" s="60">
        <v>1.3489583333333333E-3</v>
      </c>
      <c r="B833" s="59">
        <v>832</v>
      </c>
    </row>
    <row r="834" spans="1:2">
      <c r="A834" s="60">
        <v>1.3482638888888891E-3</v>
      </c>
      <c r="B834" s="59">
        <v>833</v>
      </c>
    </row>
    <row r="835" spans="1:2">
      <c r="A835" s="60">
        <v>1.3476851851851851E-3</v>
      </c>
      <c r="B835" s="59">
        <v>834</v>
      </c>
    </row>
    <row r="836" spans="1:2">
      <c r="A836" s="60">
        <v>1.3469907407407406E-3</v>
      </c>
      <c r="B836" s="59">
        <v>835</v>
      </c>
    </row>
    <row r="837" spans="1:2">
      <c r="A837" s="60">
        <v>1.3464120370370368E-3</v>
      </c>
      <c r="B837" s="59">
        <v>836</v>
      </c>
    </row>
    <row r="838" spans="1:2">
      <c r="A838" s="60">
        <v>1.3457175925925926E-3</v>
      </c>
      <c r="B838" s="59">
        <v>837</v>
      </c>
    </row>
    <row r="839" spans="1:2">
      <c r="A839" s="60">
        <v>1.3451388888888888E-3</v>
      </c>
      <c r="B839" s="59">
        <v>838</v>
      </c>
    </row>
    <row r="840" spans="1:2">
      <c r="A840" s="60">
        <v>1.3445601851851854E-3</v>
      </c>
      <c r="B840" s="59">
        <v>839</v>
      </c>
    </row>
    <row r="841" spans="1:2">
      <c r="A841" s="60">
        <v>1.3438657407407407E-3</v>
      </c>
      <c r="B841" s="59">
        <v>840</v>
      </c>
    </row>
    <row r="842" spans="1:2">
      <c r="A842" s="60">
        <v>1.3432870370370371E-3</v>
      </c>
      <c r="B842" s="59">
        <v>841</v>
      </c>
    </row>
    <row r="843" spans="1:2">
      <c r="A843" s="60">
        <v>1.3425925925925925E-3</v>
      </c>
      <c r="B843" s="59">
        <v>842</v>
      </c>
    </row>
    <row r="844" spans="1:2">
      <c r="A844" s="60">
        <v>1.3420138888888889E-3</v>
      </c>
      <c r="B844" s="59">
        <v>843</v>
      </c>
    </row>
    <row r="845" spans="1:2">
      <c r="A845" s="60">
        <v>1.3414351851851851E-3</v>
      </c>
      <c r="B845" s="59">
        <v>844</v>
      </c>
    </row>
    <row r="846" spans="1:2">
      <c r="A846" s="60">
        <v>1.3407407407407407E-3</v>
      </c>
      <c r="B846" s="59">
        <v>845</v>
      </c>
    </row>
    <row r="847" spans="1:2">
      <c r="A847" s="60">
        <v>1.3401620370370371E-3</v>
      </c>
      <c r="B847" s="59">
        <v>846</v>
      </c>
    </row>
    <row r="848" spans="1:2">
      <c r="A848" s="60">
        <v>1.3395833333333333E-3</v>
      </c>
      <c r="B848" s="59">
        <v>847</v>
      </c>
    </row>
    <row r="849" spans="1:2">
      <c r="A849" s="60">
        <v>1.3388888888888888E-3</v>
      </c>
      <c r="B849" s="59">
        <v>848</v>
      </c>
    </row>
    <row r="850" spans="1:2">
      <c r="A850" s="60">
        <v>1.3383101851851852E-3</v>
      </c>
      <c r="B850" s="59">
        <v>849</v>
      </c>
    </row>
    <row r="851" spans="1:2">
      <c r="A851" s="60">
        <v>1.3376157407407408E-3</v>
      </c>
      <c r="B851" s="59">
        <v>850</v>
      </c>
    </row>
    <row r="852" spans="1:2">
      <c r="A852" s="60">
        <v>1.337037037037037E-3</v>
      </c>
      <c r="B852" s="59">
        <v>851</v>
      </c>
    </row>
    <row r="853" spans="1:2">
      <c r="A853" s="60">
        <v>1.3364583333333334E-3</v>
      </c>
      <c r="B853" s="59">
        <v>852</v>
      </c>
    </row>
    <row r="854" spans="1:2">
      <c r="A854" s="60">
        <v>1.3357638888888889E-3</v>
      </c>
      <c r="B854" s="59">
        <v>853</v>
      </c>
    </row>
    <row r="855" spans="1:2">
      <c r="A855" s="60">
        <v>1.3351851851851851E-3</v>
      </c>
      <c r="B855" s="59">
        <v>854</v>
      </c>
    </row>
    <row r="856" spans="1:2">
      <c r="A856" s="60">
        <v>1.3346064814814815E-3</v>
      </c>
      <c r="B856" s="59">
        <v>855</v>
      </c>
    </row>
    <row r="857" spans="1:2">
      <c r="A857" s="60">
        <v>1.3339120370370371E-3</v>
      </c>
      <c r="B857" s="59">
        <v>856</v>
      </c>
    </row>
    <row r="858" spans="1:2">
      <c r="A858" s="60">
        <v>1.3333333333333333E-3</v>
      </c>
      <c r="B858" s="59">
        <v>857</v>
      </c>
    </row>
    <row r="859" spans="1:2">
      <c r="A859" s="60">
        <v>1.3327546296296297E-3</v>
      </c>
      <c r="B859" s="59">
        <v>858</v>
      </c>
    </row>
    <row r="860" spans="1:2">
      <c r="A860" s="60">
        <v>1.3320601851851853E-3</v>
      </c>
      <c r="B860" s="59">
        <v>859</v>
      </c>
    </row>
    <row r="861" spans="1:2">
      <c r="A861" s="60">
        <v>1.3314814814814814E-3</v>
      </c>
      <c r="B861" s="59">
        <v>860</v>
      </c>
    </row>
    <row r="862" spans="1:2">
      <c r="A862" s="60">
        <v>1.3309027777777779E-3</v>
      </c>
      <c r="B862" s="59">
        <v>861</v>
      </c>
    </row>
    <row r="863" spans="1:2">
      <c r="A863" s="60">
        <v>1.3302083333333334E-3</v>
      </c>
      <c r="B863" s="59">
        <v>862</v>
      </c>
    </row>
    <row r="864" spans="1:2">
      <c r="A864" s="60">
        <v>1.3296296296296296E-3</v>
      </c>
      <c r="B864" s="59">
        <v>863</v>
      </c>
    </row>
    <row r="865" spans="1:2">
      <c r="A865" s="60">
        <v>1.329050925925926E-3</v>
      </c>
      <c r="B865" s="59">
        <v>864</v>
      </c>
    </row>
    <row r="866" spans="1:2">
      <c r="A866" s="60">
        <v>1.3283564814814816E-3</v>
      </c>
      <c r="B866" s="59">
        <v>865</v>
      </c>
    </row>
    <row r="867" spans="1:2">
      <c r="A867" s="60">
        <v>1.3277777777777778E-3</v>
      </c>
      <c r="B867" s="59">
        <v>866</v>
      </c>
    </row>
    <row r="868" spans="1:2">
      <c r="A868" s="60">
        <v>1.3271990740740742E-3</v>
      </c>
      <c r="B868" s="59">
        <v>867</v>
      </c>
    </row>
    <row r="869" spans="1:2">
      <c r="A869" s="60">
        <v>1.3265046296296295E-3</v>
      </c>
      <c r="B869" s="59">
        <v>868</v>
      </c>
    </row>
    <row r="870" spans="1:2">
      <c r="A870" s="60">
        <v>1.3259259259259259E-3</v>
      </c>
      <c r="B870" s="59">
        <v>869</v>
      </c>
    </row>
    <row r="871" spans="1:2">
      <c r="A871" s="60">
        <v>1.3253472222222223E-3</v>
      </c>
      <c r="B871" s="59">
        <v>870</v>
      </c>
    </row>
    <row r="872" spans="1:2">
      <c r="A872" s="60">
        <v>1.3246527777777779E-3</v>
      </c>
      <c r="B872" s="59">
        <v>871</v>
      </c>
    </row>
    <row r="873" spans="1:2">
      <c r="A873" s="60">
        <v>1.3240740740740741E-3</v>
      </c>
      <c r="B873" s="59">
        <v>872</v>
      </c>
    </row>
    <row r="874" spans="1:2">
      <c r="A874" s="60">
        <v>1.3234953703703705E-3</v>
      </c>
      <c r="B874" s="59">
        <v>873</v>
      </c>
    </row>
    <row r="875" spans="1:2">
      <c r="A875" s="60">
        <v>1.3228009259259261E-3</v>
      </c>
      <c r="B875" s="59">
        <v>874</v>
      </c>
    </row>
    <row r="876" spans="1:2">
      <c r="A876" s="60">
        <v>1.322222222222222E-3</v>
      </c>
      <c r="B876" s="59">
        <v>875</v>
      </c>
    </row>
    <row r="877" spans="1:2">
      <c r="A877" s="60">
        <v>1.3216435185185187E-3</v>
      </c>
      <c r="B877" s="59">
        <v>876</v>
      </c>
    </row>
    <row r="878" spans="1:2">
      <c r="A878" s="60">
        <v>1.3210648148148148E-3</v>
      </c>
      <c r="B878" s="59">
        <v>877</v>
      </c>
    </row>
    <row r="879" spans="1:2">
      <c r="A879" s="60">
        <v>1.3203703703703704E-3</v>
      </c>
      <c r="B879" s="59">
        <v>878</v>
      </c>
    </row>
    <row r="880" spans="1:2">
      <c r="A880" s="60">
        <v>1.3197916666666668E-3</v>
      </c>
      <c r="B880" s="59">
        <v>879</v>
      </c>
    </row>
    <row r="881" spans="1:2">
      <c r="A881" s="60">
        <v>1.319212962962963E-3</v>
      </c>
      <c r="B881" s="59">
        <v>880</v>
      </c>
    </row>
    <row r="882" spans="1:2">
      <c r="A882" s="60">
        <v>1.3185185185185186E-3</v>
      </c>
      <c r="B882" s="59">
        <v>881</v>
      </c>
    </row>
    <row r="883" spans="1:2">
      <c r="A883" s="60">
        <v>1.317939814814815E-3</v>
      </c>
      <c r="B883" s="59">
        <v>882</v>
      </c>
    </row>
    <row r="884" spans="1:2">
      <c r="A884" s="60">
        <v>1.3173611111111112E-3</v>
      </c>
      <c r="B884" s="59">
        <v>883</v>
      </c>
    </row>
    <row r="885" spans="1:2">
      <c r="A885" s="60">
        <v>1.3167824074074074E-3</v>
      </c>
      <c r="B885" s="59">
        <v>884</v>
      </c>
    </row>
    <row r="886" spans="1:2">
      <c r="A886" s="60">
        <v>1.3160879629629631E-3</v>
      </c>
      <c r="B886" s="59">
        <v>885</v>
      </c>
    </row>
    <row r="887" spans="1:2">
      <c r="A887" s="60">
        <v>1.3155092592592593E-3</v>
      </c>
      <c r="B887" s="59">
        <v>886</v>
      </c>
    </row>
    <row r="888" spans="1:2">
      <c r="A888" s="60">
        <v>1.3149305555555555E-3</v>
      </c>
      <c r="B888" s="59">
        <v>887</v>
      </c>
    </row>
    <row r="889" spans="1:2">
      <c r="A889" s="60">
        <v>1.3142361111111113E-3</v>
      </c>
      <c r="B889" s="59">
        <v>888</v>
      </c>
    </row>
    <row r="890" spans="1:2">
      <c r="A890" s="60">
        <v>1.3136574074074075E-3</v>
      </c>
      <c r="B890" s="59">
        <v>889</v>
      </c>
    </row>
    <row r="891" spans="1:2">
      <c r="A891" s="60">
        <v>1.3130787037037037E-3</v>
      </c>
      <c r="B891" s="59">
        <v>890</v>
      </c>
    </row>
    <row r="892" spans="1:2">
      <c r="A892" s="60">
        <v>1.3125000000000001E-3</v>
      </c>
      <c r="B892" s="59">
        <v>891</v>
      </c>
    </row>
    <row r="893" spans="1:2">
      <c r="A893" s="60">
        <v>1.3118055555555556E-3</v>
      </c>
      <c r="B893" s="59">
        <v>892</v>
      </c>
    </row>
    <row r="894" spans="1:2">
      <c r="A894" s="60">
        <v>1.3112268518518518E-3</v>
      </c>
      <c r="B894" s="59">
        <v>893</v>
      </c>
    </row>
    <row r="895" spans="1:2">
      <c r="A895" s="60">
        <v>1.3106481481481482E-3</v>
      </c>
      <c r="B895" s="59">
        <v>894</v>
      </c>
    </row>
    <row r="896" spans="1:2">
      <c r="A896" s="60">
        <v>1.3100694444444444E-3</v>
      </c>
      <c r="B896" s="59">
        <v>895</v>
      </c>
    </row>
    <row r="897" spans="1:2">
      <c r="A897" s="60">
        <v>1.309375E-3</v>
      </c>
      <c r="B897" s="59">
        <v>896</v>
      </c>
    </row>
    <row r="898" spans="1:2">
      <c r="A898" s="60">
        <v>1.308796296296296E-3</v>
      </c>
      <c r="B898" s="59">
        <v>897</v>
      </c>
    </row>
    <row r="899" spans="1:2">
      <c r="A899" s="60">
        <v>1.3082175925925926E-3</v>
      </c>
      <c r="B899" s="59">
        <v>898</v>
      </c>
    </row>
    <row r="900" spans="1:2">
      <c r="A900" s="60">
        <v>1.3076388888888888E-3</v>
      </c>
      <c r="B900" s="59">
        <v>899</v>
      </c>
    </row>
    <row r="901" spans="1:2">
      <c r="A901" s="60">
        <v>1.3070601851851852E-3</v>
      </c>
      <c r="B901" s="59">
        <v>900</v>
      </c>
    </row>
    <row r="902" spans="1:2">
      <c r="A902" s="60">
        <v>1.3063657407407408E-3</v>
      </c>
      <c r="B902" s="59">
        <v>901</v>
      </c>
    </row>
    <row r="903" spans="1:2">
      <c r="A903" s="60">
        <v>1.3057870370370369E-3</v>
      </c>
      <c r="B903" s="59">
        <v>902</v>
      </c>
    </row>
    <row r="904" spans="1:2">
      <c r="A904" s="60">
        <v>1.3052083333333336E-3</v>
      </c>
      <c r="B904" s="59">
        <v>903</v>
      </c>
    </row>
    <row r="905" spans="1:2">
      <c r="A905" s="60">
        <v>1.3046296296296295E-3</v>
      </c>
      <c r="B905" s="59">
        <v>904</v>
      </c>
    </row>
    <row r="906" spans="1:2">
      <c r="A906" s="60">
        <v>1.3039351851851851E-3</v>
      </c>
      <c r="B906" s="59">
        <v>905</v>
      </c>
    </row>
    <row r="907" spans="1:2">
      <c r="A907" s="60">
        <v>1.3033564814814815E-3</v>
      </c>
      <c r="B907" s="59">
        <v>906</v>
      </c>
    </row>
    <row r="908" spans="1:2">
      <c r="A908" s="60">
        <v>1.3027777777777777E-3</v>
      </c>
      <c r="B908" s="59">
        <v>907</v>
      </c>
    </row>
    <row r="909" spans="1:2">
      <c r="A909" s="60">
        <v>1.3021990740740739E-3</v>
      </c>
      <c r="B909" s="59">
        <v>908</v>
      </c>
    </row>
    <row r="910" spans="1:2">
      <c r="A910" s="60">
        <v>1.3016203703703703E-3</v>
      </c>
      <c r="B910" s="59">
        <v>909</v>
      </c>
    </row>
    <row r="911" spans="1:2">
      <c r="A911" s="60">
        <v>1.3009259259259259E-3</v>
      </c>
      <c r="B911" s="59">
        <v>910</v>
      </c>
    </row>
    <row r="912" spans="1:2">
      <c r="A912" s="60">
        <v>1.3003472222222223E-3</v>
      </c>
      <c r="B912" s="59">
        <v>911</v>
      </c>
    </row>
    <row r="913" spans="1:2">
      <c r="A913" s="60">
        <v>1.2997685185185185E-3</v>
      </c>
      <c r="B913" s="59">
        <v>912</v>
      </c>
    </row>
    <row r="914" spans="1:2">
      <c r="A914" s="60">
        <v>1.2991898148148149E-3</v>
      </c>
      <c r="B914" s="59">
        <v>913</v>
      </c>
    </row>
    <row r="915" spans="1:2">
      <c r="A915" s="60">
        <v>1.2986111111111113E-3</v>
      </c>
      <c r="B915" s="59">
        <v>914</v>
      </c>
    </row>
    <row r="916" spans="1:2">
      <c r="A916" s="60">
        <v>1.2979166666666666E-3</v>
      </c>
      <c r="B916" s="59">
        <v>915</v>
      </c>
    </row>
    <row r="917" spans="1:2">
      <c r="A917" s="60">
        <v>1.297337962962963E-3</v>
      </c>
      <c r="B917" s="59">
        <v>916</v>
      </c>
    </row>
    <row r="918" spans="1:2">
      <c r="A918" s="60">
        <v>1.2967592592592592E-3</v>
      </c>
      <c r="B918" s="59">
        <v>917</v>
      </c>
    </row>
    <row r="919" spans="1:2">
      <c r="A919" s="60">
        <v>1.2961805555555556E-3</v>
      </c>
      <c r="B919" s="59">
        <v>918</v>
      </c>
    </row>
    <row r="920" spans="1:2">
      <c r="A920" s="60">
        <v>1.2956018518518518E-3</v>
      </c>
      <c r="B920" s="59">
        <v>919</v>
      </c>
    </row>
    <row r="921" spans="1:2">
      <c r="A921" s="60">
        <v>1.2949074074074074E-3</v>
      </c>
      <c r="B921" s="59">
        <v>920</v>
      </c>
    </row>
    <row r="922" spans="1:2">
      <c r="A922" s="60">
        <v>1.2943287037037038E-3</v>
      </c>
      <c r="B922" s="59">
        <v>921</v>
      </c>
    </row>
    <row r="923" spans="1:2">
      <c r="A923" s="60">
        <v>1.29375E-3</v>
      </c>
      <c r="B923" s="59">
        <v>922</v>
      </c>
    </row>
    <row r="924" spans="1:2">
      <c r="A924" s="60">
        <v>1.2931712962962962E-3</v>
      </c>
      <c r="B924" s="59">
        <v>923</v>
      </c>
    </row>
    <row r="925" spans="1:2">
      <c r="A925" s="60">
        <v>1.2925925925925926E-3</v>
      </c>
      <c r="B925" s="59">
        <v>924</v>
      </c>
    </row>
    <row r="926" spans="1:2">
      <c r="A926" s="60">
        <v>1.292013888888889E-3</v>
      </c>
      <c r="B926" s="59">
        <v>925</v>
      </c>
    </row>
    <row r="927" spans="1:2">
      <c r="A927" s="60">
        <v>1.2913194444444445E-3</v>
      </c>
      <c r="B927" s="59">
        <v>926</v>
      </c>
    </row>
    <row r="928" spans="1:2">
      <c r="A928" s="60">
        <v>1.2907407407407407E-3</v>
      </c>
      <c r="B928" s="59">
        <v>927</v>
      </c>
    </row>
    <row r="929" spans="1:2">
      <c r="A929" s="60">
        <v>1.2901620370370369E-3</v>
      </c>
      <c r="B929" s="59">
        <v>928</v>
      </c>
    </row>
    <row r="930" spans="1:2">
      <c r="A930" s="60">
        <v>1.2895833333333333E-3</v>
      </c>
      <c r="B930" s="59">
        <v>929</v>
      </c>
    </row>
    <row r="931" spans="1:2">
      <c r="A931" s="60">
        <v>1.2890046296296297E-3</v>
      </c>
      <c r="B931" s="59">
        <v>930</v>
      </c>
    </row>
    <row r="932" spans="1:2">
      <c r="A932" s="60">
        <v>1.2884259259259259E-3</v>
      </c>
      <c r="B932" s="59">
        <v>931</v>
      </c>
    </row>
    <row r="933" spans="1:2">
      <c r="A933" s="60">
        <v>1.2878472222222221E-3</v>
      </c>
      <c r="B933" s="59">
        <v>932</v>
      </c>
    </row>
    <row r="934" spans="1:2">
      <c r="A934" s="60">
        <v>1.2871527777777777E-3</v>
      </c>
      <c r="B934" s="59">
        <v>933</v>
      </c>
    </row>
    <row r="935" spans="1:2">
      <c r="A935" s="60">
        <v>1.2865740740740739E-3</v>
      </c>
      <c r="B935" s="59">
        <v>934</v>
      </c>
    </row>
    <row r="936" spans="1:2">
      <c r="A936" s="60">
        <v>1.2859953703703705E-3</v>
      </c>
      <c r="B936" s="59">
        <v>935</v>
      </c>
    </row>
    <row r="937" spans="1:2">
      <c r="A937" s="60">
        <v>1.2854166666666667E-3</v>
      </c>
      <c r="B937" s="59">
        <v>936</v>
      </c>
    </row>
    <row r="938" spans="1:2">
      <c r="A938" s="60">
        <v>1.2848379629629629E-3</v>
      </c>
      <c r="B938" s="59">
        <v>937</v>
      </c>
    </row>
    <row r="939" spans="1:2">
      <c r="A939" s="60">
        <v>1.2842592592592595E-3</v>
      </c>
      <c r="B939" s="59">
        <v>938</v>
      </c>
    </row>
    <row r="940" spans="1:2">
      <c r="A940" s="60">
        <v>1.2836805555555555E-3</v>
      </c>
      <c r="B940" s="59">
        <v>939</v>
      </c>
    </row>
    <row r="941" spans="1:2">
      <c r="A941" s="60">
        <v>1.2829861111111113E-3</v>
      </c>
      <c r="B941" s="59">
        <v>940</v>
      </c>
    </row>
    <row r="942" spans="1:2">
      <c r="A942" s="60">
        <v>1.2824074074074075E-3</v>
      </c>
      <c r="B942" s="59">
        <v>941</v>
      </c>
    </row>
    <row r="943" spans="1:2">
      <c r="A943" s="60">
        <v>1.2818287037037036E-3</v>
      </c>
      <c r="B943" s="59">
        <v>942</v>
      </c>
    </row>
    <row r="944" spans="1:2">
      <c r="A944" s="60">
        <v>1.2812500000000001E-3</v>
      </c>
      <c r="B944" s="59">
        <v>943</v>
      </c>
    </row>
    <row r="945" spans="1:2">
      <c r="A945" s="60">
        <v>1.2806712962962965E-3</v>
      </c>
      <c r="B945" s="59">
        <v>944</v>
      </c>
    </row>
    <row r="946" spans="1:2">
      <c r="A946" s="60">
        <v>1.2800925925925924E-3</v>
      </c>
      <c r="B946" s="59">
        <v>945</v>
      </c>
    </row>
    <row r="947" spans="1:2">
      <c r="A947" s="60">
        <v>1.2795138888888888E-3</v>
      </c>
      <c r="B947" s="59">
        <v>946</v>
      </c>
    </row>
    <row r="948" spans="1:2">
      <c r="A948" s="60">
        <v>1.2789351851851853E-3</v>
      </c>
      <c r="B948" s="59">
        <v>947</v>
      </c>
    </row>
    <row r="949" spans="1:2">
      <c r="A949" s="60">
        <v>1.2783564814814814E-3</v>
      </c>
      <c r="B949" s="59">
        <v>948</v>
      </c>
    </row>
    <row r="950" spans="1:2">
      <c r="A950" s="60">
        <v>1.277662037037037E-3</v>
      </c>
      <c r="B950" s="59">
        <v>949</v>
      </c>
    </row>
    <row r="951" spans="1:2">
      <c r="A951" s="60">
        <v>1.2770833333333334E-3</v>
      </c>
      <c r="B951" s="59">
        <v>950</v>
      </c>
    </row>
    <row r="952" spans="1:2">
      <c r="A952" s="60">
        <v>1.2765046296296294E-3</v>
      </c>
      <c r="B952" s="59">
        <v>951</v>
      </c>
    </row>
    <row r="953" spans="1:2">
      <c r="A953" s="60">
        <v>1.275925925925926E-3</v>
      </c>
      <c r="B953" s="59">
        <v>952</v>
      </c>
    </row>
    <row r="954" spans="1:2">
      <c r="A954" s="60">
        <v>1.2753472222222222E-3</v>
      </c>
      <c r="B954" s="59">
        <v>953</v>
      </c>
    </row>
    <row r="955" spans="1:2">
      <c r="A955" s="60">
        <v>1.2747685185185184E-3</v>
      </c>
      <c r="B955" s="59">
        <v>954</v>
      </c>
    </row>
    <row r="956" spans="1:2">
      <c r="A956" s="60">
        <v>1.274189814814815E-3</v>
      </c>
      <c r="B956" s="59">
        <v>955</v>
      </c>
    </row>
    <row r="957" spans="1:2">
      <c r="A957" s="60">
        <v>1.2736111111111112E-3</v>
      </c>
      <c r="B957" s="59">
        <v>956</v>
      </c>
    </row>
    <row r="958" spans="1:2">
      <c r="A958" s="60">
        <v>1.2730324074074074E-3</v>
      </c>
      <c r="B958" s="59">
        <v>957</v>
      </c>
    </row>
    <row r="959" spans="1:2">
      <c r="A959" s="60">
        <v>1.2724537037037036E-3</v>
      </c>
      <c r="B959" s="59">
        <v>958</v>
      </c>
    </row>
    <row r="960" spans="1:2">
      <c r="A960" s="60">
        <v>1.2717592592592592E-3</v>
      </c>
      <c r="B960" s="59">
        <v>959</v>
      </c>
    </row>
    <row r="961" spans="1:2">
      <c r="A961" s="60">
        <v>1.2711805555555556E-3</v>
      </c>
      <c r="B961" s="59">
        <v>960</v>
      </c>
    </row>
    <row r="962" spans="1:2">
      <c r="A962" s="60">
        <v>1.270601851851852E-3</v>
      </c>
      <c r="B962" s="59">
        <v>961</v>
      </c>
    </row>
    <row r="963" spans="1:2">
      <c r="A963" s="60">
        <v>1.2700231481481482E-3</v>
      </c>
      <c r="B963" s="59">
        <v>962</v>
      </c>
    </row>
    <row r="964" spans="1:2">
      <c r="A964" s="60">
        <v>1.2694444444444444E-3</v>
      </c>
      <c r="B964" s="59">
        <v>963</v>
      </c>
    </row>
    <row r="965" spans="1:2">
      <c r="A965" s="60">
        <v>1.2688657407407408E-3</v>
      </c>
      <c r="B965" s="59">
        <v>964</v>
      </c>
    </row>
    <row r="966" spans="1:2">
      <c r="A966" s="60">
        <v>1.2682870370370372E-3</v>
      </c>
      <c r="B966" s="59">
        <v>965</v>
      </c>
    </row>
    <row r="967" spans="1:2">
      <c r="A967" s="60">
        <v>1.2677083333333331E-3</v>
      </c>
      <c r="B967" s="59">
        <v>966</v>
      </c>
    </row>
    <row r="968" spans="1:2">
      <c r="A968" s="60">
        <v>1.2671296296296296E-3</v>
      </c>
      <c r="B968" s="59">
        <v>967</v>
      </c>
    </row>
    <row r="969" spans="1:2">
      <c r="A969" s="60">
        <v>1.266550925925926E-3</v>
      </c>
      <c r="B969" s="59">
        <v>968</v>
      </c>
    </row>
    <row r="970" spans="1:2">
      <c r="A970" s="60">
        <v>1.2659722222222222E-3</v>
      </c>
      <c r="B970" s="59">
        <v>969</v>
      </c>
    </row>
    <row r="971" spans="1:2">
      <c r="A971" s="60">
        <v>1.2653935185185183E-3</v>
      </c>
      <c r="B971" s="59">
        <v>970</v>
      </c>
    </row>
    <row r="972" spans="1:2">
      <c r="A972" s="60">
        <v>1.264814814814815E-3</v>
      </c>
      <c r="B972" s="59">
        <v>971</v>
      </c>
    </row>
    <row r="973" spans="1:2">
      <c r="A973" s="60">
        <v>1.2642361111111112E-3</v>
      </c>
      <c r="B973" s="59">
        <v>972</v>
      </c>
    </row>
    <row r="974" spans="1:2">
      <c r="A974" s="60">
        <v>1.2636574074074074E-3</v>
      </c>
      <c r="B974" s="59">
        <v>973</v>
      </c>
    </row>
    <row r="975" spans="1:2">
      <c r="A975" s="60">
        <v>1.263078703703704E-3</v>
      </c>
      <c r="B975" s="59">
        <v>974</v>
      </c>
    </row>
    <row r="976" spans="1:2">
      <c r="A976" s="60">
        <v>1.2625E-3</v>
      </c>
      <c r="B976" s="59">
        <v>975</v>
      </c>
    </row>
    <row r="977" spans="1:2">
      <c r="A977" s="60">
        <v>1.2618055555555557E-3</v>
      </c>
      <c r="B977" s="59">
        <v>976</v>
      </c>
    </row>
    <row r="978" spans="1:2">
      <c r="A978" s="60">
        <v>1.2612268518518519E-3</v>
      </c>
      <c r="B978" s="59">
        <v>977</v>
      </c>
    </row>
    <row r="979" spans="1:2">
      <c r="A979" s="60">
        <v>1.2606481481481481E-3</v>
      </c>
      <c r="B979" s="59">
        <v>978</v>
      </c>
    </row>
    <row r="980" spans="1:2">
      <c r="A980" s="60">
        <v>1.2600694444444445E-3</v>
      </c>
      <c r="B980" s="59">
        <v>979</v>
      </c>
    </row>
    <row r="981" spans="1:2">
      <c r="A981" s="60">
        <v>1.2594907407407409E-3</v>
      </c>
      <c r="B981" s="59">
        <v>980</v>
      </c>
    </row>
    <row r="982" spans="1:2">
      <c r="A982" s="60">
        <v>1.2589120370370369E-3</v>
      </c>
      <c r="B982" s="59">
        <v>981</v>
      </c>
    </row>
    <row r="983" spans="1:2">
      <c r="A983" s="60">
        <v>1.2583333333333333E-3</v>
      </c>
      <c r="B983" s="59">
        <v>982</v>
      </c>
    </row>
    <row r="984" spans="1:2">
      <c r="A984" s="60">
        <v>1.2577546296296297E-3</v>
      </c>
      <c r="B984" s="59">
        <v>983</v>
      </c>
    </row>
    <row r="985" spans="1:2">
      <c r="A985" s="60">
        <v>1.2571759259259259E-3</v>
      </c>
      <c r="B985" s="59">
        <v>984</v>
      </c>
    </row>
    <row r="986" spans="1:2">
      <c r="A986" s="60">
        <v>1.2565972222222221E-3</v>
      </c>
      <c r="B986" s="59">
        <v>985</v>
      </c>
    </row>
    <row r="987" spans="1:2">
      <c r="A987" s="60">
        <v>1.2560185185185187E-3</v>
      </c>
      <c r="B987" s="59">
        <v>986</v>
      </c>
    </row>
    <row r="988" spans="1:2">
      <c r="A988" s="60">
        <v>1.2554398148148149E-3</v>
      </c>
      <c r="B988" s="59">
        <v>987</v>
      </c>
    </row>
    <row r="989" spans="1:2">
      <c r="A989" s="60">
        <v>1.2548611111111111E-3</v>
      </c>
      <c r="B989" s="59">
        <v>988</v>
      </c>
    </row>
    <row r="990" spans="1:2">
      <c r="A990" s="60">
        <v>1.2542824074074073E-3</v>
      </c>
      <c r="B990" s="59">
        <v>989</v>
      </c>
    </row>
    <row r="991" spans="1:2">
      <c r="A991" s="60">
        <v>1.2537037037037037E-3</v>
      </c>
      <c r="B991" s="59">
        <v>990</v>
      </c>
    </row>
    <row r="992" spans="1:2">
      <c r="A992" s="60">
        <v>1.2531250000000001E-3</v>
      </c>
      <c r="B992" s="59">
        <v>991</v>
      </c>
    </row>
    <row r="993" spans="1:2">
      <c r="A993" s="60">
        <v>1.2525462962962961E-3</v>
      </c>
      <c r="B993" s="59">
        <v>992</v>
      </c>
    </row>
    <row r="994" spans="1:2">
      <c r="A994" s="60">
        <v>1.2519675925925927E-3</v>
      </c>
      <c r="B994" s="59">
        <v>993</v>
      </c>
    </row>
    <row r="995" spans="1:2">
      <c r="A995" s="60">
        <v>1.2513888888888889E-3</v>
      </c>
      <c r="B995" s="59">
        <v>994</v>
      </c>
    </row>
    <row r="996" spans="1:2">
      <c r="A996" s="60">
        <v>1.2508101851851851E-3</v>
      </c>
      <c r="B996" s="59">
        <v>995</v>
      </c>
    </row>
    <row r="997" spans="1:2">
      <c r="A997" s="60">
        <v>1.2502314814814815E-3</v>
      </c>
      <c r="B997" s="59">
        <v>996</v>
      </c>
    </row>
    <row r="998" spans="1:2">
      <c r="A998" s="60">
        <v>1.2496527777777779E-3</v>
      </c>
      <c r="B998" s="59">
        <v>997</v>
      </c>
    </row>
    <row r="999" spans="1:2">
      <c r="A999" s="60">
        <v>1.2490740740740741E-3</v>
      </c>
      <c r="B999" s="59">
        <v>998</v>
      </c>
    </row>
    <row r="1000" spans="1:2">
      <c r="A1000" s="60">
        <v>1.2484953703703703E-3</v>
      </c>
      <c r="B1000" s="59">
        <v>999</v>
      </c>
    </row>
    <row r="1001" spans="1:2">
      <c r="A1001" s="60">
        <v>1.2479166666666667E-3</v>
      </c>
      <c r="B1001" s="59">
        <v>1000</v>
      </c>
    </row>
    <row r="1002" spans="1:2">
      <c r="A1002" s="60">
        <v>1.2473379629629629E-3</v>
      </c>
      <c r="B1002" s="59">
        <v>1001</v>
      </c>
    </row>
    <row r="1003" spans="1:2">
      <c r="A1003" s="60">
        <v>1.2467592592592593E-3</v>
      </c>
      <c r="B1003" s="59">
        <v>1002</v>
      </c>
    </row>
    <row r="1004" spans="1:2">
      <c r="A1004" s="60">
        <v>1.2461805555555555E-3</v>
      </c>
      <c r="B1004" s="59">
        <v>1003</v>
      </c>
    </row>
    <row r="1005" spans="1:2">
      <c r="A1005" s="60">
        <v>1.2456018518518519E-3</v>
      </c>
      <c r="B1005" s="59">
        <v>1004</v>
      </c>
    </row>
    <row r="1006" spans="1:2">
      <c r="A1006" s="60">
        <v>1.2450231481481481E-3</v>
      </c>
      <c r="B1006" s="59">
        <v>1005</v>
      </c>
    </row>
    <row r="1007" spans="1:2">
      <c r="A1007" s="60">
        <v>1.2444444444444445E-3</v>
      </c>
      <c r="B1007" s="59">
        <v>1006</v>
      </c>
    </row>
    <row r="1008" spans="1:2">
      <c r="A1008" s="60">
        <v>1.2438657407407409E-3</v>
      </c>
      <c r="B1008" s="59">
        <v>1007</v>
      </c>
    </row>
    <row r="1009" spans="1:2">
      <c r="A1009" s="60">
        <v>1.2432870370370371E-3</v>
      </c>
      <c r="B1009" s="59">
        <v>1008</v>
      </c>
    </row>
    <row r="1010" spans="1:2">
      <c r="A1010" s="60">
        <v>1.2428240740740741E-3</v>
      </c>
      <c r="B1010" s="59">
        <v>1009</v>
      </c>
    </row>
    <row r="1011" spans="1:2">
      <c r="A1011" s="60">
        <v>1.2422453703703703E-3</v>
      </c>
      <c r="B1011" s="59">
        <v>1010</v>
      </c>
    </row>
    <row r="1012" spans="1:2">
      <c r="A1012" s="60">
        <v>1.2416666666666667E-3</v>
      </c>
      <c r="B1012" s="59">
        <v>1011</v>
      </c>
    </row>
    <row r="1013" spans="1:2">
      <c r="A1013" s="60">
        <v>1.2410879629629629E-3</v>
      </c>
      <c r="B1013" s="59">
        <v>1012</v>
      </c>
    </row>
    <row r="1014" spans="1:2">
      <c r="A1014" s="60">
        <v>1.2405092592592591E-3</v>
      </c>
      <c r="B1014" s="59">
        <v>1013</v>
      </c>
    </row>
    <row r="1015" spans="1:2">
      <c r="A1015" s="60">
        <v>1.2399305555555555E-3</v>
      </c>
      <c r="B1015" s="59">
        <v>1014</v>
      </c>
    </row>
    <row r="1016" spans="1:2">
      <c r="A1016" s="60">
        <v>1.2393518518518519E-3</v>
      </c>
      <c r="B1016" s="59">
        <v>1015</v>
      </c>
    </row>
    <row r="1017" spans="1:2">
      <c r="A1017" s="60">
        <v>1.2387731481481481E-3</v>
      </c>
      <c r="B1017" s="59">
        <v>1016</v>
      </c>
    </row>
    <row r="1018" spans="1:2">
      <c r="A1018" s="60">
        <v>1.2381944444444443E-3</v>
      </c>
      <c r="B1018" s="59">
        <v>1017</v>
      </c>
    </row>
    <row r="1019" spans="1:2">
      <c r="A1019" s="60">
        <v>1.2376157407407407E-3</v>
      </c>
      <c r="B1019" s="59">
        <v>1018</v>
      </c>
    </row>
    <row r="1020" spans="1:2">
      <c r="A1020" s="60">
        <v>1.2370370370370371E-3</v>
      </c>
      <c r="B1020" s="59">
        <v>1019</v>
      </c>
    </row>
    <row r="1021" spans="1:2">
      <c r="A1021" s="60">
        <v>1.2364583333333333E-3</v>
      </c>
      <c r="B1021" s="59">
        <v>1020</v>
      </c>
    </row>
    <row r="1022" spans="1:2">
      <c r="A1022" s="60">
        <v>1.2358796296296297E-3</v>
      </c>
      <c r="B1022" s="59">
        <v>1021</v>
      </c>
    </row>
    <row r="1023" spans="1:2">
      <c r="A1023" s="60">
        <v>1.2353009259259259E-3</v>
      </c>
      <c r="B1023" s="59">
        <v>1022</v>
      </c>
    </row>
    <row r="1024" spans="1:2">
      <c r="A1024" s="60">
        <v>1.2347222222222223E-3</v>
      </c>
      <c r="B1024" s="59">
        <v>1023</v>
      </c>
    </row>
    <row r="1025" spans="1:2">
      <c r="A1025" s="60">
        <v>1.2341435185185183E-3</v>
      </c>
      <c r="B1025" s="59">
        <v>1024</v>
      </c>
    </row>
    <row r="1026" spans="1:2">
      <c r="A1026" s="60">
        <v>1.2335648148148147E-3</v>
      </c>
      <c r="B1026" s="59">
        <v>1025</v>
      </c>
    </row>
    <row r="1027" spans="1:2">
      <c r="A1027" s="60">
        <v>1.2329861111111111E-3</v>
      </c>
      <c r="B1027" s="59">
        <v>1026</v>
      </c>
    </row>
    <row r="1028" spans="1:2">
      <c r="A1028" s="60">
        <v>1.2325231481481482E-3</v>
      </c>
      <c r="B1028" s="59">
        <v>1027</v>
      </c>
    </row>
    <row r="1029" spans="1:2">
      <c r="A1029" s="60">
        <v>1.2319444444444446E-3</v>
      </c>
      <c r="B1029" s="59">
        <v>1028</v>
      </c>
    </row>
    <row r="1030" spans="1:2">
      <c r="A1030" s="60">
        <v>1.2313657407407406E-3</v>
      </c>
      <c r="B1030" s="59">
        <v>1029</v>
      </c>
    </row>
    <row r="1031" spans="1:2">
      <c r="A1031" s="60">
        <v>1.2307870370370372E-3</v>
      </c>
      <c r="B1031" s="59">
        <v>1030</v>
      </c>
    </row>
    <row r="1032" spans="1:2">
      <c r="A1032" s="60">
        <v>1.2302083333333334E-3</v>
      </c>
      <c r="B1032" s="59">
        <v>1031</v>
      </c>
    </row>
    <row r="1033" spans="1:2">
      <c r="A1033" s="60">
        <v>1.2296296296296296E-3</v>
      </c>
      <c r="B1033" s="59">
        <v>1032</v>
      </c>
    </row>
    <row r="1034" spans="1:2">
      <c r="A1034" s="60">
        <v>1.2290509259259258E-3</v>
      </c>
      <c r="B1034" s="59">
        <v>1033</v>
      </c>
    </row>
    <row r="1035" spans="1:2">
      <c r="A1035" s="60">
        <v>1.2284722222222224E-3</v>
      </c>
      <c r="B1035" s="59">
        <v>1034</v>
      </c>
    </row>
    <row r="1036" spans="1:2">
      <c r="A1036" s="60">
        <v>1.2278935185185186E-3</v>
      </c>
      <c r="B1036" s="59">
        <v>1035</v>
      </c>
    </row>
    <row r="1037" spans="1:2">
      <c r="A1037" s="60">
        <v>1.2273148148148148E-3</v>
      </c>
      <c r="B1037" s="59">
        <v>1036</v>
      </c>
    </row>
  </sheetData>
  <sheetProtection sheet="1" objects="1" scenarios="1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44"/>
  <sheetViews>
    <sheetView workbookViewId="0">
      <selection activeCell="K38" sqref="K38"/>
    </sheetView>
  </sheetViews>
  <sheetFormatPr defaultRowHeight="12.75"/>
  <cols>
    <col min="1" max="1" width="10.85546875" style="64" customWidth="1"/>
    <col min="2" max="256" width="11.42578125" customWidth="1"/>
  </cols>
  <sheetData>
    <row r="1" spans="1:3" ht="25.5">
      <c r="A1" s="62" t="s">
        <v>55</v>
      </c>
      <c r="B1" s="58" t="s">
        <v>24</v>
      </c>
      <c r="C1" s="58" t="s">
        <v>56</v>
      </c>
    </row>
    <row r="2" spans="1:3">
      <c r="A2" s="63">
        <v>9.1</v>
      </c>
      <c r="B2" s="59">
        <v>1021</v>
      </c>
      <c r="C2" s="58"/>
    </row>
    <row r="3" spans="1:3">
      <c r="A3" s="63">
        <v>9.1999999999999993</v>
      </c>
      <c r="B3" s="59">
        <v>1008</v>
      </c>
      <c r="C3" s="58"/>
    </row>
    <row r="4" spans="1:3">
      <c r="A4" s="63">
        <v>9.3000000000000007</v>
      </c>
      <c r="B4" s="59">
        <v>995</v>
      </c>
      <c r="C4" s="58"/>
    </row>
    <row r="5" spans="1:3">
      <c r="A5" s="63">
        <v>9.4</v>
      </c>
      <c r="B5" s="59">
        <v>982</v>
      </c>
      <c r="C5" s="58"/>
    </row>
    <row r="6" spans="1:3">
      <c r="A6" s="63">
        <v>9.5</v>
      </c>
      <c r="B6" s="59">
        <v>970</v>
      </c>
      <c r="C6" s="58"/>
    </row>
    <row r="7" spans="1:3">
      <c r="A7" s="63">
        <v>9.6</v>
      </c>
      <c r="B7" s="59">
        <v>958</v>
      </c>
      <c r="C7" s="58"/>
    </row>
    <row r="8" spans="1:3">
      <c r="A8" s="63">
        <v>9.6999999999999993</v>
      </c>
      <c r="B8" s="59">
        <v>945</v>
      </c>
      <c r="C8" s="58"/>
    </row>
    <row r="9" spans="1:3">
      <c r="A9" s="63">
        <v>9.8000000000000007</v>
      </c>
      <c r="B9" s="59">
        <v>933</v>
      </c>
      <c r="C9" s="58"/>
    </row>
    <row r="10" spans="1:3">
      <c r="A10" s="63">
        <v>9.9</v>
      </c>
      <c r="B10" s="59">
        <v>921</v>
      </c>
      <c r="C10" s="58"/>
    </row>
    <row r="11" spans="1:3">
      <c r="A11" s="63">
        <v>10</v>
      </c>
      <c r="B11" s="59">
        <v>908</v>
      </c>
      <c r="C11" s="58"/>
    </row>
    <row r="12" spans="1:3">
      <c r="A12" s="63">
        <v>10.1</v>
      </c>
      <c r="B12" s="59">
        <v>896</v>
      </c>
      <c r="C12" s="58"/>
    </row>
    <row r="13" spans="1:3">
      <c r="A13" s="63">
        <v>10.199999999999999</v>
      </c>
      <c r="B13" s="59">
        <v>884</v>
      </c>
      <c r="C13" s="58"/>
    </row>
    <row r="14" spans="1:3">
      <c r="A14" s="63">
        <v>10.3</v>
      </c>
      <c r="B14" s="59">
        <v>872</v>
      </c>
      <c r="C14" s="58"/>
    </row>
    <row r="15" spans="1:3">
      <c r="A15" s="63">
        <v>10.4</v>
      </c>
      <c r="B15" s="59">
        <v>861</v>
      </c>
      <c r="C15" s="58"/>
    </row>
    <row r="16" spans="1:3">
      <c r="A16" s="63">
        <v>10.5</v>
      </c>
      <c r="B16" s="59">
        <v>849</v>
      </c>
      <c r="C16" s="58"/>
    </row>
    <row r="17" spans="1:3">
      <c r="A17" s="63">
        <v>10.6</v>
      </c>
      <c r="B17" s="59">
        <v>837</v>
      </c>
      <c r="C17" s="58"/>
    </row>
    <row r="18" spans="1:3">
      <c r="A18" s="63">
        <v>10.7</v>
      </c>
      <c r="B18" s="59">
        <v>825</v>
      </c>
      <c r="C18" s="58"/>
    </row>
    <row r="19" spans="1:3">
      <c r="A19" s="63">
        <v>10.8</v>
      </c>
      <c r="B19" s="59">
        <v>814</v>
      </c>
      <c r="C19" s="58"/>
    </row>
    <row r="20" spans="1:3">
      <c r="A20" s="63">
        <v>10.9</v>
      </c>
      <c r="B20" s="59">
        <v>802</v>
      </c>
      <c r="C20" s="58"/>
    </row>
    <row r="21" spans="1:3">
      <c r="A21" s="63">
        <v>11</v>
      </c>
      <c r="B21" s="59">
        <v>791</v>
      </c>
      <c r="C21" s="58"/>
    </row>
    <row r="22" spans="1:3">
      <c r="A22" s="63">
        <v>11.1</v>
      </c>
      <c r="B22" s="59">
        <v>780</v>
      </c>
      <c r="C22" s="58"/>
    </row>
    <row r="23" spans="1:3">
      <c r="A23" s="63">
        <v>11.2</v>
      </c>
      <c r="B23" s="59">
        <v>768</v>
      </c>
      <c r="C23" s="58"/>
    </row>
    <row r="24" spans="1:3">
      <c r="A24" s="63">
        <v>11.3</v>
      </c>
      <c r="B24" s="59">
        <v>757</v>
      </c>
      <c r="C24" s="58"/>
    </row>
    <row r="25" spans="1:3">
      <c r="A25" s="63">
        <v>11.4</v>
      </c>
      <c r="B25" s="59">
        <v>746</v>
      </c>
      <c r="C25" s="58"/>
    </row>
    <row r="26" spans="1:3">
      <c r="A26" s="63">
        <v>11.5</v>
      </c>
      <c r="B26" s="59">
        <v>735</v>
      </c>
      <c r="C26" s="58"/>
    </row>
    <row r="27" spans="1:3">
      <c r="A27" s="63">
        <v>11.6</v>
      </c>
      <c r="B27" s="59">
        <v>724</v>
      </c>
      <c r="C27" s="58"/>
    </row>
    <row r="28" spans="1:3">
      <c r="A28" s="63">
        <v>11.7</v>
      </c>
      <c r="B28" s="59">
        <v>713</v>
      </c>
      <c r="C28" s="58"/>
    </row>
    <row r="29" spans="1:3">
      <c r="A29" s="63">
        <v>11.8</v>
      </c>
      <c r="B29" s="59">
        <v>702</v>
      </c>
      <c r="C29" s="58"/>
    </row>
    <row r="30" spans="1:3">
      <c r="A30" s="63">
        <v>11.9</v>
      </c>
      <c r="B30" s="59">
        <v>692</v>
      </c>
      <c r="C30" s="58"/>
    </row>
    <row r="31" spans="1:3">
      <c r="A31" s="63">
        <v>12</v>
      </c>
      <c r="B31" s="59">
        <v>681</v>
      </c>
      <c r="C31" s="58"/>
    </row>
    <row r="32" spans="1:3">
      <c r="A32" s="63">
        <v>12.1</v>
      </c>
      <c r="B32" s="59">
        <v>670</v>
      </c>
      <c r="C32" s="58"/>
    </row>
    <row r="33" spans="1:3">
      <c r="A33" s="63">
        <v>12.2</v>
      </c>
      <c r="B33" s="59">
        <v>660</v>
      </c>
      <c r="C33" s="58"/>
    </row>
    <row r="34" spans="1:3">
      <c r="A34" s="63">
        <v>12.3</v>
      </c>
      <c r="B34" s="59">
        <v>649</v>
      </c>
      <c r="C34" s="58"/>
    </row>
    <row r="35" spans="1:3">
      <c r="A35" s="63">
        <v>12.4</v>
      </c>
      <c r="B35" s="59">
        <v>639</v>
      </c>
      <c r="C35" s="58"/>
    </row>
    <row r="36" spans="1:3">
      <c r="A36" s="63">
        <v>12.5</v>
      </c>
      <c r="B36" s="59">
        <v>629</v>
      </c>
      <c r="C36" s="58"/>
    </row>
    <row r="37" spans="1:3">
      <c r="A37" s="63">
        <v>12.6</v>
      </c>
      <c r="B37" s="59">
        <v>618</v>
      </c>
      <c r="C37" s="58"/>
    </row>
    <row r="38" spans="1:3">
      <c r="A38" s="63">
        <v>12.7</v>
      </c>
      <c r="B38" s="59">
        <v>608</v>
      </c>
      <c r="C38" s="58"/>
    </row>
    <row r="39" spans="1:3">
      <c r="A39" s="63">
        <v>12.8</v>
      </c>
      <c r="B39" s="59">
        <v>598</v>
      </c>
      <c r="C39" s="58"/>
    </row>
    <row r="40" spans="1:3">
      <c r="A40" s="63">
        <v>12.9</v>
      </c>
      <c r="B40" s="59">
        <v>588</v>
      </c>
      <c r="C40" s="58"/>
    </row>
    <row r="41" spans="1:3">
      <c r="A41" s="63">
        <v>13</v>
      </c>
      <c r="B41" s="59">
        <v>578</v>
      </c>
      <c r="C41" s="58"/>
    </row>
    <row r="42" spans="1:3">
      <c r="A42" s="63">
        <v>13.1</v>
      </c>
      <c r="B42" s="59">
        <v>569</v>
      </c>
      <c r="C42" s="58"/>
    </row>
    <row r="43" spans="1:3">
      <c r="A43" s="63">
        <v>13.2</v>
      </c>
      <c r="B43" s="59">
        <v>559</v>
      </c>
      <c r="C43" s="58"/>
    </row>
    <row r="44" spans="1:3">
      <c r="A44" s="63">
        <v>13.3</v>
      </c>
      <c r="B44" s="59">
        <v>549</v>
      </c>
      <c r="C44" s="58"/>
    </row>
    <row r="45" spans="1:3">
      <c r="A45" s="63">
        <v>13.4</v>
      </c>
      <c r="B45" s="59">
        <v>539</v>
      </c>
      <c r="C45" s="58"/>
    </row>
    <row r="46" spans="1:3">
      <c r="A46" s="63">
        <v>13.5</v>
      </c>
      <c r="B46" s="59">
        <v>530</v>
      </c>
      <c r="C46" s="58"/>
    </row>
    <row r="47" spans="1:3">
      <c r="A47" s="63">
        <v>13.6</v>
      </c>
      <c r="B47" s="59">
        <v>521</v>
      </c>
      <c r="C47" s="58"/>
    </row>
    <row r="48" spans="1:3">
      <c r="A48" s="63">
        <v>13.7</v>
      </c>
      <c r="B48" s="59">
        <v>511</v>
      </c>
      <c r="C48" s="58"/>
    </row>
    <row r="49" spans="1:3">
      <c r="A49" s="63">
        <v>13.8</v>
      </c>
      <c r="B49" s="59">
        <v>502</v>
      </c>
      <c r="C49" s="58"/>
    </row>
    <row r="50" spans="1:3">
      <c r="A50" s="63">
        <v>13.9</v>
      </c>
      <c r="B50" s="59">
        <v>493</v>
      </c>
      <c r="C50" s="58"/>
    </row>
    <row r="51" spans="1:3">
      <c r="A51" s="63">
        <v>14</v>
      </c>
      <c r="B51" s="59">
        <v>483</v>
      </c>
      <c r="C51" s="58"/>
    </row>
    <row r="52" spans="1:3">
      <c r="A52" s="63">
        <v>14.1</v>
      </c>
      <c r="B52" s="59">
        <v>474</v>
      </c>
      <c r="C52" s="58"/>
    </row>
    <row r="53" spans="1:3">
      <c r="A53" s="63">
        <v>14.2</v>
      </c>
      <c r="B53" s="59">
        <v>465</v>
      </c>
      <c r="C53" s="58"/>
    </row>
    <row r="54" spans="1:3">
      <c r="A54" s="63">
        <v>14.3</v>
      </c>
      <c r="B54" s="59">
        <v>457</v>
      </c>
      <c r="C54" s="58"/>
    </row>
    <row r="55" spans="1:3">
      <c r="A55" s="63">
        <v>14.4</v>
      </c>
      <c r="B55" s="59">
        <v>448</v>
      </c>
      <c r="C55" s="58"/>
    </row>
    <row r="56" spans="1:3">
      <c r="A56" s="63">
        <v>14.5</v>
      </c>
      <c r="B56" s="59">
        <v>439</v>
      </c>
      <c r="C56" s="58"/>
    </row>
    <row r="57" spans="1:3">
      <c r="A57" s="63">
        <v>14.6</v>
      </c>
      <c r="B57" s="59">
        <v>430</v>
      </c>
      <c r="C57" s="58"/>
    </row>
    <row r="58" spans="1:3">
      <c r="A58" s="63">
        <v>14.7</v>
      </c>
      <c r="B58" s="59">
        <v>422</v>
      </c>
      <c r="C58" s="58"/>
    </row>
    <row r="59" spans="1:3">
      <c r="A59" s="63">
        <v>14.8</v>
      </c>
      <c r="B59" s="59">
        <v>413</v>
      </c>
      <c r="C59" s="58"/>
    </row>
    <row r="60" spans="1:3">
      <c r="A60" s="63">
        <v>14.9</v>
      </c>
      <c r="B60" s="59">
        <v>405</v>
      </c>
      <c r="C60" s="58"/>
    </row>
    <row r="61" spans="1:3">
      <c r="A61" s="63">
        <v>15</v>
      </c>
      <c r="B61" s="59">
        <v>396</v>
      </c>
      <c r="C61" s="58"/>
    </row>
    <row r="62" spans="1:3">
      <c r="A62" s="63">
        <v>15.1</v>
      </c>
      <c r="B62" s="59">
        <v>388</v>
      </c>
      <c r="C62" s="58"/>
    </row>
    <row r="63" spans="1:3">
      <c r="A63" s="63">
        <v>15.2</v>
      </c>
      <c r="B63" s="59">
        <v>380</v>
      </c>
      <c r="C63" s="58"/>
    </row>
    <row r="64" spans="1:3">
      <c r="A64" s="63">
        <v>15.3</v>
      </c>
      <c r="B64" s="59">
        <v>372</v>
      </c>
      <c r="C64" s="58"/>
    </row>
    <row r="65" spans="1:3">
      <c r="A65" s="63">
        <v>15.4</v>
      </c>
      <c r="B65" s="59">
        <v>364</v>
      </c>
      <c r="C65" s="58"/>
    </row>
    <row r="66" spans="1:3">
      <c r="A66" s="63">
        <v>15.5</v>
      </c>
      <c r="B66" s="59">
        <v>356</v>
      </c>
      <c r="C66" s="58"/>
    </row>
    <row r="67" spans="1:3">
      <c r="A67" s="63">
        <v>15.6</v>
      </c>
      <c r="B67" s="59">
        <v>348</v>
      </c>
      <c r="C67" s="58"/>
    </row>
    <row r="68" spans="1:3">
      <c r="A68" s="63">
        <v>15.7</v>
      </c>
      <c r="B68" s="59">
        <v>340</v>
      </c>
      <c r="C68" s="58"/>
    </row>
    <row r="69" spans="1:3">
      <c r="A69" s="63">
        <v>15.8</v>
      </c>
      <c r="B69" s="59">
        <v>332</v>
      </c>
      <c r="C69" s="58"/>
    </row>
    <row r="70" spans="1:3">
      <c r="A70" s="63">
        <v>15.9</v>
      </c>
      <c r="B70" s="59">
        <v>325</v>
      </c>
      <c r="C70" s="58"/>
    </row>
    <row r="71" spans="1:3">
      <c r="A71" s="63">
        <v>16</v>
      </c>
      <c r="B71" s="59">
        <v>317</v>
      </c>
      <c r="C71" s="58"/>
    </row>
    <row r="72" spans="1:3">
      <c r="A72" s="63">
        <v>16.100000000000001</v>
      </c>
      <c r="B72" s="59">
        <v>310</v>
      </c>
      <c r="C72" s="58"/>
    </row>
    <row r="73" spans="1:3">
      <c r="A73" s="63">
        <v>16.2</v>
      </c>
      <c r="B73" s="59">
        <v>302</v>
      </c>
      <c r="C73" s="58"/>
    </row>
    <row r="74" spans="1:3">
      <c r="A74" s="63">
        <v>16.3</v>
      </c>
      <c r="B74" s="59">
        <v>295</v>
      </c>
      <c r="C74" s="58"/>
    </row>
    <row r="75" spans="1:3">
      <c r="A75" s="63">
        <v>16.399999999999999</v>
      </c>
      <c r="B75" s="59">
        <v>288</v>
      </c>
      <c r="C75" s="58"/>
    </row>
    <row r="76" spans="1:3">
      <c r="A76" s="63">
        <v>16.5</v>
      </c>
      <c r="B76" s="59">
        <v>281</v>
      </c>
      <c r="C76" s="58"/>
    </row>
    <row r="77" spans="1:3">
      <c r="A77" s="63">
        <v>16.600000000000001</v>
      </c>
      <c r="B77" s="59">
        <v>274</v>
      </c>
      <c r="C77" s="58"/>
    </row>
    <row r="78" spans="1:3">
      <c r="A78" s="63">
        <v>16.7</v>
      </c>
      <c r="B78" s="59">
        <v>267</v>
      </c>
      <c r="C78" s="58"/>
    </row>
    <row r="79" spans="1:3">
      <c r="A79" s="63">
        <v>16.8</v>
      </c>
      <c r="B79" s="59">
        <v>260</v>
      </c>
      <c r="C79" s="58"/>
    </row>
    <row r="80" spans="1:3">
      <c r="A80" s="63">
        <v>16.899999999999999</v>
      </c>
      <c r="B80" s="59">
        <v>253</v>
      </c>
      <c r="C80" s="58"/>
    </row>
    <row r="81" spans="1:3">
      <c r="A81" s="63">
        <v>17</v>
      </c>
      <c r="B81" s="59">
        <v>246</v>
      </c>
      <c r="C81" s="58"/>
    </row>
    <row r="82" spans="1:3">
      <c r="A82" s="63">
        <v>17.100000000000001</v>
      </c>
      <c r="B82" s="59">
        <v>240</v>
      </c>
      <c r="C82" s="58"/>
    </row>
    <row r="83" spans="1:3">
      <c r="A83" s="63">
        <v>17.2</v>
      </c>
      <c r="B83" s="59">
        <v>233</v>
      </c>
      <c r="C83" s="58"/>
    </row>
    <row r="84" spans="1:3">
      <c r="A84" s="63">
        <v>17.3</v>
      </c>
      <c r="B84" s="59">
        <v>226</v>
      </c>
      <c r="C84" s="58"/>
    </row>
    <row r="85" spans="1:3">
      <c r="A85" s="63">
        <v>17.399999999999999</v>
      </c>
      <c r="B85" s="59">
        <v>220</v>
      </c>
      <c r="C85" s="58"/>
    </row>
    <row r="86" spans="1:3">
      <c r="A86" s="63">
        <v>17.5</v>
      </c>
      <c r="B86" s="59">
        <v>214</v>
      </c>
      <c r="C86" s="58"/>
    </row>
    <row r="87" spans="1:3">
      <c r="A87" s="63">
        <v>17.600000000000001</v>
      </c>
      <c r="B87" s="59">
        <v>208</v>
      </c>
      <c r="C87" s="58"/>
    </row>
    <row r="88" spans="1:3">
      <c r="A88" s="63">
        <v>17.7</v>
      </c>
      <c r="B88" s="59">
        <v>201</v>
      </c>
      <c r="C88" s="58"/>
    </row>
    <row r="89" spans="1:3">
      <c r="A89" s="63">
        <v>17.8</v>
      </c>
      <c r="B89" s="59">
        <v>195</v>
      </c>
      <c r="C89" s="58"/>
    </row>
    <row r="90" spans="1:3">
      <c r="A90" s="63">
        <v>17.899999999999999</v>
      </c>
      <c r="B90" s="59">
        <v>189</v>
      </c>
      <c r="C90" s="58"/>
    </row>
    <row r="91" spans="1:3">
      <c r="A91" s="63">
        <v>18</v>
      </c>
      <c r="B91" s="59">
        <v>183</v>
      </c>
      <c r="C91" s="58"/>
    </row>
    <row r="92" spans="1:3">
      <c r="A92" s="63">
        <v>18.100000000000001</v>
      </c>
      <c r="B92" s="59">
        <v>178</v>
      </c>
      <c r="C92" s="58"/>
    </row>
    <row r="93" spans="1:3">
      <c r="A93" s="63">
        <v>18.2</v>
      </c>
      <c r="B93" s="59">
        <v>172</v>
      </c>
      <c r="C93" s="58"/>
    </row>
    <row r="94" spans="1:3">
      <c r="A94" s="63">
        <v>18.3</v>
      </c>
      <c r="B94" s="59">
        <v>166</v>
      </c>
      <c r="C94" s="58"/>
    </row>
    <row r="95" spans="1:3">
      <c r="A95" s="63">
        <v>18.399999999999999</v>
      </c>
      <c r="B95" s="59">
        <v>161</v>
      </c>
      <c r="C95" s="58"/>
    </row>
    <row r="96" spans="1:3">
      <c r="A96" s="63">
        <v>18.5</v>
      </c>
      <c r="B96" s="59">
        <v>155</v>
      </c>
      <c r="C96" s="58"/>
    </row>
    <row r="97" spans="1:3">
      <c r="A97" s="63">
        <v>18.600000000000001</v>
      </c>
      <c r="B97" s="59">
        <v>150</v>
      </c>
      <c r="C97" s="58"/>
    </row>
    <row r="98" spans="1:3">
      <c r="A98" s="63">
        <v>18.7</v>
      </c>
      <c r="B98" s="59">
        <v>145</v>
      </c>
      <c r="C98" s="58"/>
    </row>
    <row r="99" spans="1:3">
      <c r="A99" s="63">
        <v>18.8</v>
      </c>
      <c r="B99" s="59">
        <v>139</v>
      </c>
      <c r="C99" s="58"/>
    </row>
    <row r="100" spans="1:3">
      <c r="A100" s="63">
        <v>18.899999999999999</v>
      </c>
      <c r="B100" s="59">
        <v>134</v>
      </c>
      <c r="C100" s="58"/>
    </row>
    <row r="101" spans="1:3">
      <c r="A101" s="63">
        <v>19</v>
      </c>
      <c r="B101" s="59">
        <v>129</v>
      </c>
      <c r="C101" s="58"/>
    </row>
    <row r="102" spans="1:3">
      <c r="A102" s="63">
        <v>19.100000000000001</v>
      </c>
      <c r="B102" s="59">
        <v>124</v>
      </c>
      <c r="C102" s="58"/>
    </row>
    <row r="103" spans="1:3">
      <c r="A103" s="63">
        <v>19.2</v>
      </c>
      <c r="B103" s="59">
        <v>119</v>
      </c>
      <c r="C103" s="58"/>
    </row>
    <row r="104" spans="1:3">
      <c r="A104" s="63">
        <v>19.3</v>
      </c>
      <c r="B104" s="59">
        <v>115</v>
      </c>
      <c r="C104" s="58"/>
    </row>
    <row r="105" spans="1:3">
      <c r="A105" s="63">
        <v>19.399999999999999</v>
      </c>
      <c r="B105" s="59">
        <v>110</v>
      </c>
      <c r="C105" s="58"/>
    </row>
    <row r="106" spans="1:3">
      <c r="A106" s="63">
        <v>19.5</v>
      </c>
      <c r="B106" s="59">
        <v>105</v>
      </c>
      <c r="C106" s="58"/>
    </row>
    <row r="107" spans="1:3">
      <c r="A107" s="63">
        <v>19.600000000000001</v>
      </c>
      <c r="B107" s="59">
        <v>101</v>
      </c>
      <c r="C107" s="58"/>
    </row>
    <row r="108" spans="1:3">
      <c r="A108" s="63">
        <v>19.7</v>
      </c>
      <c r="B108" s="59">
        <v>96</v>
      </c>
      <c r="C108" s="58"/>
    </row>
    <row r="109" spans="1:3">
      <c r="A109" s="63">
        <v>19.8</v>
      </c>
      <c r="B109" s="59">
        <v>92</v>
      </c>
      <c r="C109" s="58"/>
    </row>
    <row r="110" spans="1:3">
      <c r="A110" s="63">
        <v>19.899999999999999</v>
      </c>
      <c r="B110" s="59">
        <v>88</v>
      </c>
      <c r="C110" s="58"/>
    </row>
    <row r="111" spans="1:3">
      <c r="A111" s="63">
        <v>20</v>
      </c>
      <c r="B111" s="59">
        <v>84</v>
      </c>
      <c r="C111" s="58"/>
    </row>
    <row r="112" spans="1:3">
      <c r="A112" s="63">
        <v>20.100000000000001</v>
      </c>
      <c r="B112" s="59">
        <v>80</v>
      </c>
      <c r="C112" s="58"/>
    </row>
    <row r="113" spans="1:3">
      <c r="A113" s="63">
        <v>20.2</v>
      </c>
      <c r="B113" s="59">
        <v>76</v>
      </c>
      <c r="C113" s="58"/>
    </row>
    <row r="114" spans="1:3">
      <c r="A114" s="63">
        <v>20.3</v>
      </c>
      <c r="B114" s="59">
        <v>72</v>
      </c>
      <c r="C114" s="58"/>
    </row>
    <row r="115" spans="1:3">
      <c r="A115" s="63">
        <v>20.399999999999999</v>
      </c>
      <c r="B115" s="59">
        <v>68</v>
      </c>
      <c r="C115" s="58"/>
    </row>
    <row r="116" spans="1:3">
      <c r="A116" s="63">
        <v>20.5</v>
      </c>
      <c r="B116" s="59">
        <v>64</v>
      </c>
      <c r="C116" s="58"/>
    </row>
    <row r="117" spans="1:3">
      <c r="A117" s="63">
        <v>20.6</v>
      </c>
      <c r="B117" s="59">
        <v>61</v>
      </c>
      <c r="C117" s="58"/>
    </row>
    <row r="118" spans="1:3">
      <c r="A118" s="63">
        <v>20.7</v>
      </c>
      <c r="B118" s="59">
        <v>57</v>
      </c>
      <c r="C118" s="58"/>
    </row>
    <row r="119" spans="1:3">
      <c r="A119" s="63">
        <v>20.8</v>
      </c>
      <c r="B119" s="59">
        <v>54</v>
      </c>
      <c r="C119" s="58"/>
    </row>
    <row r="120" spans="1:3">
      <c r="A120" s="63">
        <v>20.9</v>
      </c>
      <c r="B120" s="59">
        <v>50</v>
      </c>
      <c r="C120" s="58"/>
    </row>
    <row r="121" spans="1:3">
      <c r="A121" s="63">
        <v>21</v>
      </c>
      <c r="B121" s="59">
        <v>47</v>
      </c>
      <c r="C121" s="58"/>
    </row>
    <row r="122" spans="1:3">
      <c r="A122" s="63">
        <v>21.1</v>
      </c>
      <c r="B122" s="59">
        <v>44</v>
      </c>
      <c r="C122" s="58"/>
    </row>
    <row r="123" spans="1:3">
      <c r="A123" s="63">
        <v>21.2</v>
      </c>
      <c r="B123" s="59">
        <v>41</v>
      </c>
      <c r="C123" s="58"/>
    </row>
    <row r="124" spans="1:3">
      <c r="A124" s="63">
        <v>21.3</v>
      </c>
      <c r="B124" s="59">
        <v>38</v>
      </c>
      <c r="C124" s="58"/>
    </row>
    <row r="125" spans="1:3">
      <c r="A125" s="63">
        <v>21.4</v>
      </c>
      <c r="B125" s="59">
        <v>35</v>
      </c>
      <c r="C125" s="58"/>
    </row>
    <row r="126" spans="1:3">
      <c r="A126" s="63">
        <v>21.5</v>
      </c>
      <c r="B126" s="59">
        <v>33</v>
      </c>
      <c r="C126" s="58"/>
    </row>
    <row r="127" spans="1:3">
      <c r="A127" s="63">
        <v>21.6</v>
      </c>
      <c r="B127" s="59">
        <v>30</v>
      </c>
      <c r="C127" s="58"/>
    </row>
    <row r="128" spans="1:3">
      <c r="A128" s="63">
        <v>21.7</v>
      </c>
      <c r="B128" s="59">
        <v>27</v>
      </c>
      <c r="C128" s="58"/>
    </row>
    <row r="129" spans="1:3">
      <c r="A129" s="63">
        <v>21.8</v>
      </c>
      <c r="B129" s="59">
        <v>25</v>
      </c>
      <c r="C129" s="58"/>
    </row>
    <row r="130" spans="1:3">
      <c r="A130" s="63">
        <v>21.9</v>
      </c>
      <c r="B130" s="59">
        <v>23</v>
      </c>
      <c r="C130" s="58"/>
    </row>
    <row r="131" spans="1:3">
      <c r="A131" s="63">
        <v>22</v>
      </c>
      <c r="B131" s="59">
        <v>20</v>
      </c>
      <c r="C131" s="58"/>
    </row>
    <row r="132" spans="1:3">
      <c r="A132" s="63">
        <v>22.1</v>
      </c>
      <c r="B132" s="59">
        <v>18</v>
      </c>
      <c r="C132" s="58"/>
    </row>
    <row r="133" spans="1:3">
      <c r="A133" s="63">
        <v>22.2</v>
      </c>
      <c r="B133" s="59">
        <v>16</v>
      </c>
      <c r="C133" s="58"/>
    </row>
    <row r="134" spans="1:3">
      <c r="A134" s="63">
        <v>22.3</v>
      </c>
      <c r="B134" s="59">
        <v>14</v>
      </c>
      <c r="C134" s="58"/>
    </row>
    <row r="135" spans="1:3">
      <c r="A135" s="63">
        <v>22.4</v>
      </c>
      <c r="B135" s="59">
        <v>13</v>
      </c>
      <c r="C135" s="58"/>
    </row>
    <row r="136" spans="1:3">
      <c r="A136" s="63">
        <v>22.5</v>
      </c>
      <c r="B136" s="59">
        <v>11</v>
      </c>
      <c r="C136" s="58"/>
    </row>
    <row r="137" spans="1:3">
      <c r="A137" s="63">
        <v>22.6</v>
      </c>
      <c r="B137" s="59">
        <v>9</v>
      </c>
      <c r="C137" s="58"/>
    </row>
    <row r="138" spans="1:3">
      <c r="A138" s="63">
        <v>22.7</v>
      </c>
      <c r="B138" s="59">
        <v>8</v>
      </c>
      <c r="C138" s="58"/>
    </row>
    <row r="139" spans="1:3">
      <c r="A139" s="63">
        <v>22.8</v>
      </c>
      <c r="B139" s="59">
        <v>7</v>
      </c>
      <c r="C139" s="58"/>
    </row>
    <row r="140" spans="1:3">
      <c r="A140" s="63">
        <v>22.9</v>
      </c>
      <c r="B140" s="59">
        <v>5</v>
      </c>
      <c r="C140" s="58"/>
    </row>
    <row r="141" spans="1:3">
      <c r="A141" s="63">
        <v>23</v>
      </c>
      <c r="B141" s="59">
        <v>4</v>
      </c>
      <c r="C141" s="58"/>
    </row>
    <row r="142" spans="1:3">
      <c r="A142" s="63">
        <v>23.1</v>
      </c>
      <c r="B142" s="59">
        <v>3</v>
      </c>
      <c r="C142" s="58"/>
    </row>
    <row r="143" spans="1:3">
      <c r="A143" s="63">
        <v>23.3</v>
      </c>
      <c r="B143" s="59">
        <v>2</v>
      </c>
      <c r="C143" s="58"/>
    </row>
    <row r="144" spans="1:3">
      <c r="A144" s="63">
        <v>23.4</v>
      </c>
      <c r="B144" s="59">
        <v>1</v>
      </c>
      <c r="C144" s="58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U13 Boys</vt:lpstr>
      <vt:lpstr>U15 Boys</vt:lpstr>
      <vt:lpstr>Veteran Men</vt:lpstr>
      <vt:lpstr>Age Correction</vt:lpstr>
      <vt:lpstr>800m</vt:lpstr>
      <vt:lpstr>Hurdles</vt:lpstr>
      <vt:lpstr>'U13 Boys'!Print_Area</vt:lpstr>
      <vt:lpstr>'U15 Boys'!Print_Area</vt:lpstr>
      <vt:lpstr>'Veteran Men'!Print_Area</vt:lpstr>
    </vt:vector>
  </TitlesOfParts>
  <Company>West Herts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John Gandee</cp:lastModifiedBy>
  <cp:lastPrinted>2016-06-26T16:09:55Z</cp:lastPrinted>
  <dcterms:created xsi:type="dcterms:W3CDTF">2000-07-18T07:30:44Z</dcterms:created>
  <dcterms:modified xsi:type="dcterms:W3CDTF">2016-06-27T09:18:29Z</dcterms:modified>
</cp:coreProperties>
</file>